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4215" windowWidth="19320" windowHeight="4020"/>
  </bookViews>
  <sheets>
    <sheet name="สพม.8" sheetId="4" r:id="rId1"/>
    <sheet name="สพม.8 (2)" sheetId="7" r:id="rId2"/>
    <sheet name="สพม.8 (3)" sheetId="8" r:id="rId3"/>
    <sheet name="สรุป" sheetId="10" r:id="rId4"/>
    <sheet name="สรุป2" sheetId="9" r:id="rId5"/>
  </sheets>
  <definedNames>
    <definedName name="_xlnm._FilterDatabase" localSheetId="0" hidden="1">สพม.8!$A$4:$AF$60</definedName>
    <definedName name="_xlnm._FilterDatabase" localSheetId="1" hidden="1">'สพม.8 (2)'!$A$3:$AF$61</definedName>
    <definedName name="_xlnm._FilterDatabase" localSheetId="2" hidden="1">'สพม.8 (3)'!$A$4:$AF$73</definedName>
    <definedName name="_xlnm._FilterDatabase" localSheetId="3" hidden="1">สรุป!$A$4:$AF$71</definedName>
    <definedName name="index.php?option_com_content_view_article_id_10_Itemid_15" localSheetId="0">สพม.8!$A$1:$B$61</definedName>
    <definedName name="index.php?option_com_content_view_article_id_10_Itemid_15" localSheetId="1">'สพม.8 (2)'!$A$1:$B$62</definedName>
    <definedName name="index.php?option_com_content_view_article_id_10_Itemid_15" localSheetId="2">'สพม.8 (3)'!$A$1:$B$75</definedName>
    <definedName name="index.php?option_com_content_view_article_id_10_Itemid_15" localSheetId="3">สรุป!$A$1:$B$71</definedName>
    <definedName name="_xlnm.Print_Titles" localSheetId="0">สพม.8!$A:$D,สพม.8!$1:$5</definedName>
    <definedName name="_xlnm.Print_Titles" localSheetId="1">'สพม.8 (2)'!$A:$B,'สพม.8 (2)'!$1:$4</definedName>
    <definedName name="_xlnm.Print_Titles" localSheetId="2">'สพม.8 (3)'!$A:$D,'สพม.8 (3)'!$1:$5</definedName>
    <definedName name="_xlnm.Print_Titles" localSheetId="3">สรุป!$1:$5</definedName>
  </definedNames>
  <calcPr calcId="144525"/>
</workbook>
</file>

<file path=xl/calcChain.xml><?xml version="1.0" encoding="utf-8"?>
<calcChain xmlns="http://schemas.openxmlformats.org/spreadsheetml/2006/main">
  <c r="D82" i="10" l="1"/>
  <c r="AD81" i="10" s="1"/>
  <c r="D77" i="10"/>
  <c r="AL94" i="10"/>
  <c r="AI92" i="10"/>
  <c r="AL91" i="10"/>
  <c r="AI91" i="10"/>
  <c r="AL90" i="10"/>
  <c r="AL93" i="10" s="1"/>
  <c r="AL95" i="10" s="1"/>
  <c r="AI90" i="10"/>
  <c r="AI93" i="10" s="1"/>
  <c r="AL86" i="10"/>
  <c r="AI84" i="10"/>
  <c r="AL83" i="10"/>
  <c r="AI83" i="10"/>
  <c r="AL82" i="10"/>
  <c r="AL85" i="10" s="1"/>
  <c r="AL87" i="10" s="1"/>
  <c r="AI82" i="10"/>
  <c r="AI85" i="10" s="1"/>
  <c r="AL78" i="10"/>
  <c r="AI76" i="10"/>
  <c r="AC76" i="10"/>
  <c r="AD76" i="10" s="1"/>
  <c r="AL75" i="10"/>
  <c r="AI75" i="10"/>
  <c r="AC75" i="10"/>
  <c r="AD75" i="10" s="1"/>
  <c r="AL74" i="10"/>
  <c r="AI74" i="10"/>
  <c r="AC74" i="10"/>
  <c r="AA74" i="10"/>
  <c r="AB74" i="10" s="1"/>
  <c r="Y74" i="10"/>
  <c r="Z74" i="10" s="1"/>
  <c r="W74" i="10"/>
  <c r="X74" i="10" s="1"/>
  <c r="U74" i="10"/>
  <c r="V74" i="10" s="1"/>
  <c r="S74" i="10"/>
  <c r="T74" i="10" s="1"/>
  <c r="Q74" i="10"/>
  <c r="R74" i="10" s="1"/>
  <c r="O74" i="10"/>
  <c r="P74" i="10" s="1"/>
  <c r="M74" i="10"/>
  <c r="K74" i="10"/>
  <c r="L74" i="10" s="1"/>
  <c r="I74" i="10"/>
  <c r="J74" i="10" s="1"/>
  <c r="G74" i="10"/>
  <c r="H74" i="10" s="1"/>
  <c r="E74" i="10"/>
  <c r="F74" i="10" s="1"/>
  <c r="AC22" i="10"/>
  <c r="AG84" i="4"/>
  <c r="AG83" i="4"/>
  <c r="AG82" i="4"/>
  <c r="AG81" i="4"/>
  <c r="AF83" i="4"/>
  <c r="AF82" i="4"/>
  <c r="AF81" i="4"/>
  <c r="AG76" i="4"/>
  <c r="AG75" i="4"/>
  <c r="AG74" i="4"/>
  <c r="AG73" i="4"/>
  <c r="AG68" i="4"/>
  <c r="AG67" i="4"/>
  <c r="AG66" i="4"/>
  <c r="AG65" i="4"/>
  <c r="AI85" i="4"/>
  <c r="AI82" i="4"/>
  <c r="AI81" i="4"/>
  <c r="AI77" i="4"/>
  <c r="AI74" i="4"/>
  <c r="AI73" i="4"/>
  <c r="AF76" i="4"/>
  <c r="AF75" i="4"/>
  <c r="AF73" i="4"/>
  <c r="AF74" i="4"/>
  <c r="AI70" i="4"/>
  <c r="AI69" i="4"/>
  <c r="AI68" i="4"/>
  <c r="AI66" i="4"/>
  <c r="AI65" i="4"/>
  <c r="AF68" i="4"/>
  <c r="AF67" i="4"/>
  <c r="AF66" i="4"/>
  <c r="AF65" i="4"/>
  <c r="J67" i="4"/>
  <c r="AF82" i="8"/>
  <c r="AD81" i="8"/>
  <c r="AC81" i="8"/>
  <c r="AF80" i="8"/>
  <c r="AD80" i="8"/>
  <c r="AC80" i="8"/>
  <c r="AF79" i="8"/>
  <c r="AF81" i="8" s="1"/>
  <c r="AF83" i="8" s="1"/>
  <c r="AC79" i="8"/>
  <c r="AD79" i="8" s="1"/>
  <c r="AD84" i="8" s="1"/>
  <c r="AA79" i="8"/>
  <c r="AB79" i="8" s="1"/>
  <c r="Y79" i="8"/>
  <c r="Z79" i="8" s="1"/>
  <c r="W79" i="8"/>
  <c r="X79" i="8" s="1"/>
  <c r="U79" i="8"/>
  <c r="V79" i="8" s="1"/>
  <c r="S79" i="8"/>
  <c r="T79" i="8" s="1"/>
  <c r="Q79" i="8"/>
  <c r="R79" i="8" s="1"/>
  <c r="O79" i="8"/>
  <c r="P79" i="8" s="1"/>
  <c r="M79" i="8"/>
  <c r="L79" i="8"/>
  <c r="K79" i="8"/>
  <c r="J79" i="8"/>
  <c r="I79" i="8"/>
  <c r="H79" i="8"/>
  <c r="G79" i="8"/>
  <c r="F79" i="8"/>
  <c r="F84" i="8" s="1"/>
  <c r="E79" i="8"/>
  <c r="AA76" i="8"/>
  <c r="Y76" i="8"/>
  <c r="W76" i="8"/>
  <c r="U76" i="8"/>
  <c r="S76" i="8"/>
  <c r="Q76" i="8"/>
  <c r="O76" i="8"/>
  <c r="M76" i="8"/>
  <c r="K76" i="8"/>
  <c r="I76" i="8"/>
  <c r="G76" i="8"/>
  <c r="E76" i="8"/>
  <c r="AA75" i="8"/>
  <c r="AB75" i="8" s="1"/>
  <c r="Y75" i="8"/>
  <c r="Z75" i="8" s="1"/>
  <c r="W75" i="8"/>
  <c r="X75" i="8" s="1"/>
  <c r="U75" i="8"/>
  <c r="V75" i="8" s="1"/>
  <c r="S75" i="8"/>
  <c r="T75" i="8" s="1"/>
  <c r="Q75" i="8"/>
  <c r="R75" i="8" s="1"/>
  <c r="O75" i="8"/>
  <c r="P75" i="8" s="1"/>
  <c r="M75" i="8"/>
  <c r="N75" i="8" s="1"/>
  <c r="K75" i="8"/>
  <c r="L75" i="8" s="1"/>
  <c r="I75" i="8"/>
  <c r="J75" i="8" s="1"/>
  <c r="G75" i="8"/>
  <c r="H75" i="8" s="1"/>
  <c r="E75" i="8"/>
  <c r="F75" i="8" s="1"/>
  <c r="AC74" i="8"/>
  <c r="AC70" i="8"/>
  <c r="AC66" i="8"/>
  <c r="AC64" i="8"/>
  <c r="AC54" i="8"/>
  <c r="AC50" i="8"/>
  <c r="AC44" i="8"/>
  <c r="AC33" i="8"/>
  <c r="AC27" i="8"/>
  <c r="AC24" i="8"/>
  <c r="AC22" i="8"/>
  <c r="AC20" i="8"/>
  <c r="AC15" i="8"/>
  <c r="AC13" i="8"/>
  <c r="AC76" i="8" s="1"/>
  <c r="AC10" i="8"/>
  <c r="AC21" i="4"/>
  <c r="AD80" i="10" l="1"/>
  <c r="AD82" i="10" s="1"/>
  <c r="AL77" i="10"/>
  <c r="AL79" i="10" s="1"/>
  <c r="AI77" i="10"/>
  <c r="AJ76" i="10" s="1"/>
  <c r="G77" i="10"/>
  <c r="G76" i="10"/>
  <c r="G78" i="10"/>
  <c r="G75" i="10"/>
  <c r="H75" i="10" s="1"/>
  <c r="K77" i="10"/>
  <c r="K78" i="10"/>
  <c r="K76" i="10"/>
  <c r="K75" i="10"/>
  <c r="L75" i="10" s="1"/>
  <c r="O76" i="10"/>
  <c r="P76" i="10" s="1"/>
  <c r="O75" i="10"/>
  <c r="P75" i="10" s="1"/>
  <c r="O78" i="10"/>
  <c r="O77" i="10"/>
  <c r="S76" i="10"/>
  <c r="T76" i="10" s="1"/>
  <c r="S75" i="10"/>
  <c r="T75" i="10" s="1"/>
  <c r="S78" i="10"/>
  <c r="S77" i="10"/>
  <c r="W75" i="10"/>
  <c r="X75" i="10" s="1"/>
  <c r="W78" i="10"/>
  <c r="W77" i="10"/>
  <c r="W76" i="10"/>
  <c r="X76" i="10" s="1"/>
  <c r="AA76" i="10"/>
  <c r="AA75" i="10"/>
  <c r="AB75" i="10" s="1"/>
  <c r="AA78" i="10"/>
  <c r="AA77" i="10"/>
  <c r="AJ84" i="10"/>
  <c r="AJ82" i="10"/>
  <c r="AJ83" i="10"/>
  <c r="AJ91" i="10"/>
  <c r="AJ92" i="10"/>
  <c r="E78" i="10"/>
  <c r="E77" i="10"/>
  <c r="E76" i="10"/>
  <c r="E75" i="10"/>
  <c r="I78" i="10"/>
  <c r="I75" i="10"/>
  <c r="J75" i="10" s="1"/>
  <c r="I77" i="10"/>
  <c r="I76" i="10"/>
  <c r="J76" i="10" s="1"/>
  <c r="M78" i="10"/>
  <c r="M76" i="10"/>
  <c r="N76" i="10" s="1"/>
  <c r="M77" i="10"/>
  <c r="N77" i="10" s="1"/>
  <c r="M75" i="10"/>
  <c r="N75" i="10" s="1"/>
  <c r="Q78" i="10"/>
  <c r="Q77" i="10"/>
  <c r="Q76" i="10"/>
  <c r="R76" i="10" s="1"/>
  <c r="Q75" i="10"/>
  <c r="R75" i="10" s="1"/>
  <c r="U78" i="10"/>
  <c r="U77" i="10"/>
  <c r="U76" i="10"/>
  <c r="U75" i="10"/>
  <c r="V75" i="10" s="1"/>
  <c r="Y78" i="10"/>
  <c r="Y77" i="10"/>
  <c r="Y75" i="10"/>
  <c r="Z75" i="10" s="1"/>
  <c r="Y76" i="10"/>
  <c r="AC77" i="10"/>
  <c r="AD74" i="10"/>
  <c r="AD77" i="10" s="1"/>
  <c r="AJ90" i="10"/>
  <c r="AJ93" i="10" s="1"/>
  <c r="AF84" i="4"/>
  <c r="AI84" i="4"/>
  <c r="AI86" i="4" s="1"/>
  <c r="AI76" i="4"/>
  <c r="AI78" i="4" s="1"/>
  <c r="E82" i="8"/>
  <c r="E81" i="8"/>
  <c r="E80" i="8"/>
  <c r="E83" i="8"/>
  <c r="I82" i="8"/>
  <c r="I81" i="8"/>
  <c r="I83" i="8"/>
  <c r="I80" i="8"/>
  <c r="J80" i="8" s="1"/>
  <c r="M82" i="8"/>
  <c r="N82" i="8" s="1"/>
  <c r="M81" i="8"/>
  <c r="N81" i="8" s="1"/>
  <c r="M83" i="8"/>
  <c r="M80" i="8"/>
  <c r="N80" i="8" s="1"/>
  <c r="N84" i="8" s="1"/>
  <c r="Q81" i="8"/>
  <c r="R81" i="8" s="1"/>
  <c r="Q83" i="8"/>
  <c r="Q82" i="8"/>
  <c r="Q80" i="8"/>
  <c r="R80" i="8" s="1"/>
  <c r="U81" i="8"/>
  <c r="U83" i="8"/>
  <c r="U82" i="8"/>
  <c r="U80" i="8"/>
  <c r="V80" i="8" s="1"/>
  <c r="Y83" i="8"/>
  <c r="Y82" i="8"/>
  <c r="Y81" i="8"/>
  <c r="Y80" i="8"/>
  <c r="Z80" i="8" s="1"/>
  <c r="R84" i="8"/>
  <c r="V84" i="8"/>
  <c r="Z84" i="8"/>
  <c r="G83" i="8"/>
  <c r="G82" i="8"/>
  <c r="G81" i="8"/>
  <c r="G80" i="8"/>
  <c r="H80" i="8" s="1"/>
  <c r="K83" i="8"/>
  <c r="K82" i="8"/>
  <c r="K81" i="8"/>
  <c r="K80" i="8"/>
  <c r="L80" i="8" s="1"/>
  <c r="O83" i="8"/>
  <c r="O82" i="8"/>
  <c r="O81" i="8"/>
  <c r="P81" i="8" s="1"/>
  <c r="O80" i="8"/>
  <c r="P80" i="8" s="1"/>
  <c r="S83" i="8"/>
  <c r="S82" i="8"/>
  <c r="S81" i="8"/>
  <c r="T81" i="8" s="1"/>
  <c r="S80" i="8"/>
  <c r="T80" i="8" s="1"/>
  <c r="T84" i="8" s="1"/>
  <c r="W83" i="8"/>
  <c r="W82" i="8"/>
  <c r="W81" i="8"/>
  <c r="X81" i="8" s="1"/>
  <c r="W80" i="8"/>
  <c r="X80" i="8" s="1"/>
  <c r="AA83" i="8"/>
  <c r="AA82" i="8"/>
  <c r="AA81" i="8"/>
  <c r="AA80" i="8"/>
  <c r="AB80" i="8" s="1"/>
  <c r="AB84" i="8" s="1"/>
  <c r="H84" i="8"/>
  <c r="J84" i="8"/>
  <c r="L84" i="8"/>
  <c r="P84" i="8"/>
  <c r="X84" i="8"/>
  <c r="AC75" i="8"/>
  <c r="AD75" i="8" s="1"/>
  <c r="AJ74" i="10" l="1"/>
  <c r="AJ75" i="10"/>
  <c r="AC78" i="10"/>
  <c r="AJ85" i="10"/>
  <c r="AC83" i="8"/>
  <c r="AC82" i="8"/>
  <c r="AJ77" i="10" l="1"/>
  <c r="AC84" i="8"/>
  <c r="AC66" i="4" l="1"/>
  <c r="AD66" i="4" s="1"/>
  <c r="AC67" i="4"/>
  <c r="AD67" i="4" s="1"/>
  <c r="AC65" i="4"/>
  <c r="AD65" i="4" s="1"/>
  <c r="AA65" i="4"/>
  <c r="Y65" i="4"/>
  <c r="W65" i="4"/>
  <c r="U65" i="4"/>
  <c r="S65" i="4"/>
  <c r="Q65" i="4"/>
  <c r="O65" i="4"/>
  <c r="M65" i="4"/>
  <c r="K65" i="4"/>
  <c r="L65" i="4" s="1"/>
  <c r="I65" i="4"/>
  <c r="J65" i="4" s="1"/>
  <c r="G65" i="4"/>
  <c r="H65" i="4" s="1"/>
  <c r="E65" i="4"/>
  <c r="F65" i="4" s="1"/>
  <c r="F70" i="4" s="1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O61" i="4"/>
  <c r="P61" i="4" s="1"/>
  <c r="O67" i="4" s="1"/>
  <c r="P67" i="4" s="1"/>
  <c r="M61" i="4"/>
  <c r="N61" i="4" s="1"/>
  <c r="M67" i="4" s="1"/>
  <c r="N67" i="4" s="1"/>
  <c r="K61" i="4"/>
  <c r="L61" i="4" s="1"/>
  <c r="K67" i="4" s="1"/>
  <c r="AC61" i="4"/>
  <c r="AD61" i="4" s="1"/>
  <c r="AA61" i="4"/>
  <c r="AB61" i="4" s="1"/>
  <c r="AA67" i="4" s="1"/>
  <c r="Y61" i="4"/>
  <c r="Z61" i="4" s="1"/>
  <c r="Y67" i="4" s="1"/>
  <c r="W61" i="4"/>
  <c r="X61" i="4" s="1"/>
  <c r="W67" i="4" s="1"/>
  <c r="X67" i="4" s="1"/>
  <c r="U61" i="4"/>
  <c r="V61" i="4" s="1"/>
  <c r="U67" i="4" s="1"/>
  <c r="S61" i="4"/>
  <c r="T61" i="4" s="1"/>
  <c r="S67" i="4" s="1"/>
  <c r="T67" i="4" s="1"/>
  <c r="Q61" i="4"/>
  <c r="R61" i="4" s="1"/>
  <c r="Q67" i="4" s="1"/>
  <c r="R67" i="4" s="1"/>
  <c r="I61" i="4"/>
  <c r="J61" i="4" s="1"/>
  <c r="I67" i="4" s="1"/>
  <c r="G61" i="4"/>
  <c r="H61" i="4" s="1"/>
  <c r="G67" i="4" s="1"/>
  <c r="E61" i="4"/>
  <c r="F61" i="4" s="1"/>
  <c r="E69" i="4" s="1"/>
  <c r="AC69" i="4" l="1"/>
  <c r="E66" i="4"/>
  <c r="E68" i="4"/>
  <c r="E67" i="4"/>
  <c r="G66" i="4"/>
  <c r="H66" i="4" s="1"/>
  <c r="H70" i="4" s="1"/>
  <c r="G68" i="4"/>
  <c r="I66" i="4"/>
  <c r="J66" i="4" s="1"/>
  <c r="J70" i="4" s="1"/>
  <c r="I68" i="4"/>
  <c r="K66" i="4"/>
  <c r="L66" i="4" s="1"/>
  <c r="L70" i="4" s="1"/>
  <c r="K68" i="4"/>
  <c r="M66" i="4"/>
  <c r="N66" i="4" s="1"/>
  <c r="M68" i="4"/>
  <c r="N68" i="4" s="1"/>
  <c r="O66" i="4"/>
  <c r="P66" i="4" s="1"/>
  <c r="O68" i="4"/>
  <c r="Q66" i="4"/>
  <c r="R66" i="4" s="1"/>
  <c r="Q68" i="4"/>
  <c r="S66" i="4"/>
  <c r="T66" i="4" s="1"/>
  <c r="S68" i="4"/>
  <c r="U66" i="4"/>
  <c r="V66" i="4" s="1"/>
  <c r="U68" i="4"/>
  <c r="W66" i="4"/>
  <c r="X66" i="4" s="1"/>
  <c r="W68" i="4"/>
  <c r="Y66" i="4"/>
  <c r="Z66" i="4" s="1"/>
  <c r="Y68" i="4"/>
  <c r="AA66" i="4"/>
  <c r="AB66" i="4" s="1"/>
  <c r="AA68" i="4"/>
  <c r="AC68" i="4"/>
  <c r="AD70" i="4"/>
  <c r="G69" i="4"/>
  <c r="I69" i="4"/>
  <c r="K69" i="4"/>
  <c r="M69" i="4"/>
  <c r="P65" i="4"/>
  <c r="P70" i="4" s="1"/>
  <c r="R65" i="4"/>
  <c r="R70" i="4" s="1"/>
  <c r="T65" i="4"/>
  <c r="T70" i="4" s="1"/>
  <c r="V65" i="4"/>
  <c r="V70" i="4" s="1"/>
  <c r="X65" i="4"/>
  <c r="X70" i="4" s="1"/>
  <c r="Z65" i="4"/>
  <c r="Z70" i="4" s="1"/>
  <c r="AB65" i="4"/>
  <c r="AB70" i="4" s="1"/>
  <c r="N70" i="4" l="1"/>
  <c r="AC70" i="4"/>
  <c r="AA69" i="4"/>
  <c r="W69" i="4"/>
  <c r="Y69" i="4"/>
  <c r="U69" i="4"/>
  <c r="Q69" i="4"/>
  <c r="S69" i="4"/>
  <c r="O69" i="4"/>
</calcChain>
</file>

<file path=xl/connections.xml><?xml version="1.0" encoding="utf-8"?>
<connections xmlns="http://schemas.openxmlformats.org/spreadsheetml/2006/main">
  <connection id="1" name="การเชื่อมต่อ11" type="4" refreshedVersion="4" background="1" saveData="1">
    <webPr sourceData="1" parsePre="1" consecutive="1" xl2000="1" url="http://www.sesao8.go.th/sesao/index.php?option=com_content&amp;view=article&amp;id=10&amp;Itemid=15"/>
  </connection>
  <connection id="2" name="การเชื่อมต่อ111" type="4" refreshedVersion="4" background="1" saveData="1">
    <webPr sourceData="1" parsePre="1" consecutive="1" xl2000="1" url="http://www.sesao8.go.th/sesao/index.php?option=com_content&amp;view=article&amp;id=10&amp;Itemid=15"/>
  </connection>
  <connection id="3" name="การเชื่อมต่อ112" type="4" refreshedVersion="4" background="1" saveData="1">
    <webPr sourceData="1" parsePre="1" consecutive="1" xl2000="1" url="http://www.sesao8.go.th/sesao/index.php?option=com_content&amp;view=article&amp;id=10&amp;Itemid=15"/>
  </connection>
  <connection id="4" name="การเชื่อมต่อ113" type="4" refreshedVersion="4" background="1" saveData="1">
    <webPr sourceData="1" parsePre="1" consecutive="1" xl2000="1" url="http://www.sesao8.go.th/sesao/index.php?option=com_content&amp;view=article&amp;id=10&amp;Itemid=15"/>
  </connection>
</connections>
</file>

<file path=xl/sharedStrings.xml><?xml version="1.0" encoding="utf-8"?>
<sst xmlns="http://schemas.openxmlformats.org/spreadsheetml/2006/main" count="3780" uniqueCount="142">
  <si>
    <t>ที่</t>
  </si>
  <si>
    <t>ประเมิน</t>
  </si>
  <si>
    <t>15-17 ส.ค.</t>
  </si>
  <si>
    <t>22-24 ส.ค.</t>
  </si>
  <si>
    <t>25-27 ก.ค.</t>
  </si>
  <si>
    <t>คะแนน</t>
  </si>
  <si>
    <t>ระดับ</t>
  </si>
  <si>
    <t>คุณภาพ</t>
  </si>
  <si>
    <t>ตบช.5</t>
  </si>
  <si>
    <t>ผล</t>
  </si>
  <si>
    <t>รับรอง</t>
  </si>
  <si>
    <t>ไม่รับรอง</t>
  </si>
  <si>
    <t>ดี</t>
  </si>
  <si>
    <t>พอใช้</t>
  </si>
  <si>
    <t>ดีมาก</t>
  </si>
  <si>
    <t>รวม</t>
  </si>
  <si>
    <t>ตบช.1</t>
  </si>
  <si>
    <t>ตบช.2</t>
  </si>
  <si>
    <t>ตบช.3</t>
  </si>
  <si>
    <t>ตบช.4</t>
  </si>
  <si>
    <t>ตบช.6</t>
  </si>
  <si>
    <t>ตบช.7</t>
  </si>
  <si>
    <t>ตบช.8</t>
  </si>
  <si>
    <t>ตบช.9</t>
  </si>
  <si>
    <t>ตบช.10</t>
  </si>
  <si>
    <t>ตบช.11</t>
  </si>
  <si>
    <t>ตบช.12</t>
  </si>
  <si>
    <t>ต้องปรับปรุง</t>
  </si>
  <si>
    <t>ต้องปรับปรุงเร่งด่วน</t>
  </si>
  <si>
    <t>ระดับคุณภาพ</t>
  </si>
  <si>
    <t>ร้อยละ</t>
  </si>
  <si>
    <t>ลำดับ</t>
  </si>
  <si>
    <t>ผลประเมิน สมศ. รอบสาม (คะแนนตัวบ่งชี้)</t>
  </si>
  <si>
    <t>โรงเรียน</t>
  </si>
  <si>
    <t>ราชโบริกานุเคราะห์</t>
  </si>
  <si>
    <t>รัฐราษฎร์อุปถัมภ์</t>
  </si>
  <si>
    <t>แคทรายวิทยา</t>
  </si>
  <si>
    <t>รัตนราษฎร์บำรุง</t>
  </si>
  <si>
    <t>มัธยมวัดดอนตูม</t>
  </si>
  <si>
    <t>กรับใหญ่ว่องกุศลกิจพิทยาคม</t>
  </si>
  <si>
    <t>หนองปลาหมอพิทยาคม</t>
  </si>
  <si>
    <t>โพธาวัฒนาเสนี</t>
  </si>
  <si>
    <t>หนองโพวิทยา</t>
  </si>
  <si>
    <t>ท่ามะขามวิทยา</t>
  </si>
  <si>
    <t>ช่องพรานวิทยา</t>
  </si>
  <si>
    <t>สายธรรมจันทร์</t>
  </si>
  <si>
    <t>ประสาทรัฐประชากิจ</t>
  </si>
  <si>
    <t>เตรียมอุดมพัฒนาการ ราชบุรี</t>
  </si>
  <si>
    <t>เนกขัมวิทยา</t>
  </si>
  <si>
    <t>บางแพปฐมพิทยา</t>
  </si>
  <si>
    <t>คุรุราษฎร์รังสฤษฎ์</t>
  </si>
  <si>
    <t>ด่านทับตะโกราษฎร์อุปถัมภ์</t>
  </si>
  <si>
    <t>ปากท่อพิทยาคม</t>
  </si>
  <si>
    <t>วัดสันติการามวิทยา</t>
  </si>
  <si>
    <t>บรมราชินีนาถราชวิทยาลัย</t>
  </si>
  <si>
    <t>สวนผึ้งวิทยา</t>
  </si>
  <si>
    <t>บ้านคาวิทยา</t>
  </si>
  <si>
    <t>โสภณศิริราษฎร์</t>
  </si>
  <si>
    <t>กาญจนานุเคราะห์</t>
  </si>
  <si>
    <t>เทพศิรินทร์ลาดหญ้า กาญจนบุรี</t>
  </si>
  <si>
    <t>เทพมงคลรังษี</t>
  </si>
  <si>
    <t>ไทรโยคมณีกาญจน์วิทยา</t>
  </si>
  <si>
    <t>ไทรโยคน้อยวิทยา</t>
  </si>
  <si>
    <t>บ่อพลอยรัชดาภิเษก</t>
  </si>
  <si>
    <t>หนองรีประชานิมิต</t>
  </si>
  <si>
    <t>ศรีสวัสดิ์พิทยาคม</t>
  </si>
  <si>
    <t>ท่ามะกาวิทยาคม</t>
  </si>
  <si>
    <t>พระแท่นดงรังวิทยาคาร</t>
  </si>
  <si>
    <t>นิวิฐราษฎร์อุปถัมภ์</t>
  </si>
  <si>
    <t>ท่ามะกาปุญสิริวิทยา</t>
  </si>
  <si>
    <t>ท่าเรือพิทยาคม</t>
  </si>
  <si>
    <t>วิสุทธรังษี</t>
  </si>
  <si>
    <t>ท่าม่วงราษฎร์บำรุง</t>
  </si>
  <si>
    <t>หนองขาวโกวิทพิทยาคม</t>
  </si>
  <si>
    <t>พังตรุราษฎร์รังสรรค์</t>
  </si>
  <si>
    <t>หนองตากยาตั้งวิริยะราษฎร์บำรุง</t>
  </si>
  <si>
    <t>เฉลิมพระเกียรติสมเด็จพระศรีนครินทร์ฯ</t>
  </si>
  <si>
    <t>ทองผาภูมิวิทยา</t>
  </si>
  <si>
    <t>ร่มเกล้า กาญจนบุรี</t>
  </si>
  <si>
    <t>อุดมสิทธิศึกษา</t>
  </si>
  <si>
    <t>พนมทวนชนูปถัมภ์</t>
  </si>
  <si>
    <t>พนมทวนพิทยาคม</t>
  </si>
  <si>
    <t>เลาขวัญราษฎร์บำรุง</t>
  </si>
  <si>
    <t>ด่านมะขามเตี้ยวิทยาคม</t>
  </si>
  <si>
    <t>ประชามงคล</t>
  </si>
  <si>
    <t>หนองปรือพิทยาคม</t>
  </si>
  <si>
    <t>ห้วยกระเจาพิทยาคม</t>
  </si>
  <si>
    <t>ด</t>
  </si>
  <si>
    <t>รอประเมินซ้ำ</t>
  </si>
  <si>
    <t>หมายเหตุ</t>
  </si>
  <si>
    <t>ปรับ รับรอง</t>
  </si>
  <si>
    <t>ปีที่ประเมิน</t>
  </si>
  <si>
    <t>27-29 ม.ค.</t>
  </si>
  <si>
    <t>พ.ศ.</t>
  </si>
  <si>
    <t>30 พ.ย.- 3 ธ.ค.</t>
  </si>
  <si>
    <t>1, 4-5 ก.ค.</t>
  </si>
  <si>
    <t>30-31 ม.ค., 1 ก.พ.</t>
  </si>
  <si>
    <t>17-19 ม.ค.</t>
  </si>
  <si>
    <t>17,20-21 มิ.ย.</t>
  </si>
  <si>
    <t>23-25 ม.ค.</t>
  </si>
  <si>
    <t>24-26 ธ.ค.</t>
  </si>
  <si>
    <t>20-22 ม.ค.</t>
  </si>
  <si>
    <t xml:space="preserve"> 15/8/56</t>
  </si>
  <si>
    <t>วันจัดส่งรายงาน</t>
  </si>
  <si>
    <t>ค.น.เดิม</t>
  </si>
  <si>
    <t xml:space="preserve"> 9/9/56</t>
  </si>
  <si>
    <t xml:space="preserve"> 1/11/55</t>
  </si>
  <si>
    <t xml:space="preserve"> 11/9/56</t>
  </si>
  <si>
    <t xml:space="preserve"> 1/9/55</t>
  </si>
  <si>
    <t xml:space="preserve"> 17/9/56</t>
  </si>
  <si>
    <t xml:space="preserve"> 11/7/56</t>
  </si>
  <si>
    <t xml:space="preserve"> 18/9/56</t>
  </si>
  <si>
    <t xml:space="preserve"> 12/9/56</t>
  </si>
  <si>
    <t xml:space="preserve"> 27/6/56</t>
  </si>
  <si>
    <t>24-26 ก.พ.</t>
  </si>
  <si>
    <t>ผลการประเมินคุณภาพภายนอกรอบสาม สถานศึกษาระดับการศึกษาขั้นพื้นฐาน สำนักงานรับรองมาตรฐานและประเมินคุณภาพการศึกษา (สมศ.)</t>
  </si>
  <si>
    <t>โรงเรียนในสำนักงานเขตพื้นที่การศึกษามัธยมศึกษา เขต 8</t>
  </si>
  <si>
    <t>วัน/เดือน/ปี</t>
  </si>
  <si>
    <t>ที่ประเมิน</t>
  </si>
  <si>
    <t>ปีที่</t>
  </si>
  <si>
    <t>ปรับรับรอง</t>
  </si>
  <si>
    <t>รวมรับรอง</t>
  </si>
  <si>
    <t>ผลรวม</t>
  </si>
  <si>
    <t>Mean</t>
  </si>
  <si>
    <t>S.D.</t>
  </si>
  <si>
    <t>เฉลิมพระเกียรติสมเด็จพระศรีนครินทร์ กาญจนบุรี</t>
  </si>
  <si>
    <t xml:space="preserve"> </t>
  </si>
  <si>
    <t>ผล สพม.8</t>
  </si>
  <si>
    <t>ผล ราชบุรี</t>
  </si>
  <si>
    <t>ผล กาญจนบุรี</t>
  </si>
  <si>
    <t xml:space="preserve">ผลการประเมินคุณภาพภายนอกรอบสาม (พ.ศ.2554-2558) สถานศึกษาระดับการศึกษาขั้นพื้นฐาน ด้านมัธยมศึกษา </t>
  </si>
  <si>
    <t>สำนักงานเขตพื้นที่การศึกษามัธยมศึกษา เขต 8</t>
  </si>
  <si>
    <t>หน่วยงาน/สถานศึกษา</t>
  </si>
  <si>
    <t>สถานศึกษาในจังหวัดราชบุรี</t>
  </si>
  <si>
    <t>สถานศึกษาในกาญจนบุรี</t>
  </si>
  <si>
    <t>ผลการประเมินคุณภาพภายนอกรอบสาม (พ.ศ.2554-2558)</t>
  </si>
  <si>
    <t>ตบช.5 ต้องปรับปรุง</t>
  </si>
  <si>
    <t>คะแนนรวมทุกตัวบ่งชี้ไม่ถึง 80</t>
  </si>
  <si>
    <t>โพหัก "วงศ์สมบูรณ์ราษฎร์อุปถัมภ์"</t>
  </si>
  <si>
    <t>ตบช.ดีขึ้นไปไม่ถึง 10</t>
  </si>
  <si>
    <t>ผลประเมิน</t>
  </si>
  <si>
    <t>เบญจมราชูทิศ ราชบุรี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</si>
</sst>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2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Tahoma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color rgb="FF0000CC"/>
      <name val="Tahoma"/>
      <family val="2"/>
    </font>
    <font>
      <sz val="10"/>
      <color rgb="FFFF0000"/>
      <name val="Tahoma"/>
      <family val="2"/>
    </font>
    <font>
      <sz val="10"/>
      <color rgb="FF00B05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10"/>
      <color theme="1" tint="0.3499862666707357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1F5E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76">
    <xf numFmtId="0" fontId="0" fillId="0" borderId="0" xfId="0"/>
    <xf numFmtId="0" fontId="1" fillId="0" borderId="0" xfId="0" applyFont="1"/>
    <xf numFmtId="0" fontId="4" fillId="0" borderId="0" xfId="3" applyFont="1"/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/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6" xfId="3" applyFont="1" applyBorder="1" applyAlignment="1">
      <alignment horizontal="center"/>
    </xf>
    <xf numFmtId="0" fontId="6" fillId="0" borderId="6" xfId="3" applyFont="1" applyBorder="1"/>
    <xf numFmtId="0" fontId="6" fillId="0" borderId="6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6" fillId="0" borderId="7" xfId="3" applyFont="1" applyBorder="1"/>
    <xf numFmtId="0" fontId="6" fillId="0" borderId="7" xfId="3" applyFont="1" applyBorder="1" applyAlignment="1">
      <alignment horizontal="center"/>
    </xf>
    <xf numFmtId="0" fontId="7" fillId="0" borderId="7" xfId="3" applyFont="1" applyBorder="1"/>
    <xf numFmtId="2" fontId="6" fillId="0" borderId="7" xfId="3" applyNumberFormat="1" applyFont="1" applyBorder="1" applyAlignment="1">
      <alignment horizontal="center"/>
    </xf>
    <xf numFmtId="0" fontId="5" fillId="2" borderId="7" xfId="3" applyFont="1" applyFill="1" applyBorder="1" applyAlignment="1">
      <alignment horizontal="center"/>
    </xf>
    <xf numFmtId="0" fontId="6" fillId="2" borderId="7" xfId="3" applyFont="1" applyFill="1" applyBorder="1"/>
    <xf numFmtId="0" fontId="6" fillId="2" borderId="7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/>
    </xf>
    <xf numFmtId="0" fontId="6" fillId="3" borderId="7" xfId="3" applyFont="1" applyFill="1" applyBorder="1"/>
    <xf numFmtId="0" fontId="6" fillId="3" borderId="7" xfId="3" applyFont="1" applyFill="1" applyBorder="1" applyAlignment="1">
      <alignment horizontal="center"/>
    </xf>
    <xf numFmtId="0" fontId="5" fillId="4" borderId="7" xfId="3" applyFont="1" applyFill="1" applyBorder="1" applyAlignment="1">
      <alignment horizontal="center"/>
    </xf>
    <xf numFmtId="0" fontId="6" fillId="4" borderId="7" xfId="3" applyFont="1" applyFill="1" applyBorder="1"/>
    <xf numFmtId="0" fontId="6" fillId="4" borderId="7" xfId="3" applyFont="1" applyFill="1" applyBorder="1" applyAlignment="1">
      <alignment horizontal="center"/>
    </xf>
    <xf numFmtId="0" fontId="8" fillId="4" borderId="7" xfId="3" applyFont="1" applyFill="1" applyBorder="1" applyAlignment="1">
      <alignment horizontal="center"/>
    </xf>
    <xf numFmtId="0" fontId="7" fillId="3" borderId="7" xfId="3" applyFont="1" applyFill="1" applyBorder="1"/>
    <xf numFmtId="0" fontId="8" fillId="0" borderId="0" xfId="3" applyFont="1"/>
    <xf numFmtId="0" fontId="8" fillId="0" borderId="0" xfId="3" applyFont="1" applyAlignment="1">
      <alignment horizontal="center"/>
    </xf>
    <xf numFmtId="0" fontId="9" fillId="0" borderId="0" xfId="3" applyFont="1"/>
    <xf numFmtId="0" fontId="8" fillId="2" borderId="7" xfId="3" applyFont="1" applyFill="1" applyBorder="1" applyAlignment="1">
      <alignment horizontal="center"/>
    </xf>
    <xf numFmtId="0" fontId="8" fillId="4" borderId="7" xfId="3" applyFont="1" applyFill="1" applyBorder="1"/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4" fillId="0" borderId="3" xfId="3" applyFont="1" applyBorder="1" applyAlignment="1">
      <alignment horizontal="left" vertical="center"/>
    </xf>
    <xf numFmtId="0" fontId="6" fillId="0" borderId="6" xfId="3" applyFont="1" applyBorder="1" applyAlignment="1">
      <alignment horizontal="left"/>
    </xf>
    <xf numFmtId="0" fontId="6" fillId="0" borderId="7" xfId="3" applyFont="1" applyBorder="1" applyAlignment="1">
      <alignment horizontal="left"/>
    </xf>
    <xf numFmtId="0" fontId="6" fillId="2" borderId="7" xfId="3" applyFont="1" applyFill="1" applyBorder="1" applyAlignment="1">
      <alignment horizontal="left"/>
    </xf>
    <xf numFmtId="0" fontId="6" fillId="3" borderId="7" xfId="3" applyFont="1" applyFill="1" applyBorder="1" applyAlignment="1">
      <alignment horizontal="left"/>
    </xf>
    <xf numFmtId="0" fontId="6" fillId="4" borderId="7" xfId="3" applyFont="1" applyFill="1" applyBorder="1" applyAlignment="1">
      <alignment horizontal="left"/>
    </xf>
    <xf numFmtId="0" fontId="7" fillId="0" borderId="7" xfId="3" applyFont="1" applyBorder="1" applyAlignment="1">
      <alignment horizontal="left"/>
    </xf>
    <xf numFmtId="0" fontId="7" fillId="3" borderId="7" xfId="3" applyFont="1" applyFill="1" applyBorder="1" applyAlignment="1">
      <alignment horizontal="left"/>
    </xf>
    <xf numFmtId="0" fontId="5" fillId="0" borderId="7" xfId="3" applyFont="1" applyFill="1" applyBorder="1" applyAlignment="1">
      <alignment horizontal="center"/>
    </xf>
    <xf numFmtId="0" fontId="6" fillId="0" borderId="7" xfId="3" applyFont="1" applyFill="1" applyBorder="1"/>
    <xf numFmtId="0" fontId="6" fillId="0" borderId="7" xfId="3" applyFont="1" applyFill="1" applyBorder="1" applyAlignment="1">
      <alignment horizontal="left"/>
    </xf>
    <xf numFmtId="0" fontId="6" fillId="0" borderId="7" xfId="3" applyFont="1" applyFill="1" applyBorder="1" applyAlignment="1">
      <alignment horizontal="center"/>
    </xf>
    <xf numFmtId="0" fontId="9" fillId="0" borderId="0" xfId="3" applyFont="1" applyFill="1"/>
    <xf numFmtId="0" fontId="5" fillId="0" borderId="0" xfId="3" applyFont="1" applyFill="1"/>
    <xf numFmtId="14" fontId="5" fillId="0" borderId="0" xfId="3" applyNumberFormat="1" applyFont="1" applyFill="1"/>
    <xf numFmtId="0" fontId="7" fillId="0" borderId="7" xfId="3" applyFont="1" applyFill="1" applyBorder="1"/>
    <xf numFmtId="0" fontId="7" fillId="0" borderId="7" xfId="3" applyFont="1" applyFill="1" applyBorder="1" applyAlignment="1">
      <alignment horizontal="left"/>
    </xf>
    <xf numFmtId="0" fontId="5" fillId="0" borderId="8" xfId="3" applyFont="1" applyFill="1" applyBorder="1" applyAlignment="1">
      <alignment horizontal="center"/>
    </xf>
    <xf numFmtId="0" fontId="7" fillId="0" borderId="8" xfId="3" applyFont="1" applyFill="1" applyBorder="1"/>
    <xf numFmtId="0" fontId="7" fillId="0" borderId="8" xfId="3" applyFont="1" applyFill="1" applyBorder="1" applyAlignment="1">
      <alignment horizontal="left"/>
    </xf>
    <xf numFmtId="0" fontId="6" fillId="0" borderId="8" xfId="3" applyFont="1" applyFill="1" applyBorder="1" applyAlignment="1">
      <alignment horizontal="center"/>
    </xf>
    <xf numFmtId="0" fontId="6" fillId="0" borderId="8" xfId="3" applyFont="1" applyFill="1" applyBorder="1"/>
    <xf numFmtId="2" fontId="6" fillId="2" borderId="7" xfId="3" applyNumberFormat="1" applyFont="1" applyFill="1" applyBorder="1" applyAlignment="1">
      <alignment horizontal="center"/>
    </xf>
    <xf numFmtId="0" fontId="5" fillId="0" borderId="0" xfId="3" applyFont="1" applyFill="1" applyAlignment="1">
      <alignment horizontal="center"/>
    </xf>
    <xf numFmtId="2" fontId="6" fillId="0" borderId="7" xfId="3" applyNumberFormat="1" applyFont="1" applyFill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0" fontId="7" fillId="3" borderId="7" xfId="3" applyFont="1" applyFill="1" applyBorder="1" applyAlignment="1">
      <alignment horizontal="center"/>
    </xf>
    <xf numFmtId="0" fontId="7" fillId="0" borderId="8" xfId="3" applyFont="1" applyFill="1" applyBorder="1" applyAlignment="1">
      <alignment horizontal="center"/>
    </xf>
    <xf numFmtId="2" fontId="6" fillId="3" borderId="7" xfId="3" applyNumberFormat="1" applyFont="1" applyFill="1" applyBorder="1" applyAlignment="1">
      <alignment horizontal="center"/>
    </xf>
    <xf numFmtId="2" fontId="6" fillId="4" borderId="7" xfId="3" applyNumberFormat="1" applyFont="1" applyFill="1" applyBorder="1" applyAlignment="1">
      <alignment horizontal="center"/>
    </xf>
    <xf numFmtId="2" fontId="6" fillId="0" borderId="8" xfId="3" applyNumberFormat="1" applyFont="1" applyFill="1" applyBorder="1" applyAlignment="1">
      <alignment horizontal="center"/>
    </xf>
    <xf numFmtId="2" fontId="8" fillId="4" borderId="7" xfId="3" applyNumberFormat="1" applyFont="1" applyFill="1" applyBorder="1" applyAlignment="1">
      <alignment horizontal="center"/>
    </xf>
    <xf numFmtId="2" fontId="8" fillId="0" borderId="7" xfId="3" applyNumberFormat="1" applyFont="1" applyFill="1" applyBorder="1" applyAlignment="1">
      <alignment horizontal="center"/>
    </xf>
    <xf numFmtId="2" fontId="5" fillId="0" borderId="0" xfId="3" applyNumberFormat="1" applyFont="1" applyFill="1"/>
    <xf numFmtId="0" fontId="5" fillId="0" borderId="9" xfId="3" applyFont="1" applyBorder="1"/>
    <xf numFmtId="0" fontId="9" fillId="0" borderId="9" xfId="3" applyFont="1" applyFill="1" applyBorder="1"/>
    <xf numFmtId="0" fontId="8" fillId="0" borderId="9" xfId="3" applyFont="1" applyBorder="1"/>
    <xf numFmtId="0" fontId="9" fillId="0" borderId="10" xfId="3" applyFont="1" applyFill="1" applyBorder="1"/>
    <xf numFmtId="0" fontId="8" fillId="0" borderId="2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6" fillId="0" borderId="11" xfId="3" applyFont="1" applyBorder="1"/>
    <xf numFmtId="0" fontId="6" fillId="0" borderId="11" xfId="3" applyFont="1" applyBorder="1" applyAlignment="1">
      <alignment horizontal="center"/>
    </xf>
    <xf numFmtId="2" fontId="6" fillId="0" borderId="11" xfId="3" applyNumberFormat="1" applyFont="1" applyBorder="1" applyAlignment="1">
      <alignment horizontal="center"/>
    </xf>
    <xf numFmtId="0" fontId="5" fillId="0" borderId="12" xfId="3" applyFont="1" applyBorder="1"/>
    <xf numFmtId="0" fontId="5" fillId="0" borderId="3" xfId="3" applyFont="1" applyBorder="1"/>
    <xf numFmtId="2" fontId="5" fillId="0" borderId="0" xfId="3" applyNumberFormat="1" applyFont="1" applyAlignment="1">
      <alignment horizontal="center"/>
    </xf>
    <xf numFmtId="0" fontId="5" fillId="2" borderId="0" xfId="3" applyFont="1" applyFill="1" applyAlignment="1">
      <alignment horizontal="center"/>
    </xf>
    <xf numFmtId="0" fontId="4" fillId="2" borderId="0" xfId="3" applyFont="1" applyFill="1"/>
    <xf numFmtId="0" fontId="10" fillId="3" borderId="0" xfId="3" applyFont="1" applyFill="1"/>
    <xf numFmtId="0" fontId="5" fillId="4" borderId="0" xfId="3" applyFont="1" applyFill="1" applyAlignment="1">
      <alignment horizontal="center"/>
    </xf>
    <xf numFmtId="2" fontId="5" fillId="4" borderId="0" xfId="3" applyNumberFormat="1" applyFont="1" applyFill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2" fontId="8" fillId="3" borderId="7" xfId="3" applyNumberFormat="1" applyFont="1" applyFill="1" applyBorder="1" applyAlignment="1">
      <alignment horizontal="center"/>
    </xf>
    <xf numFmtId="0" fontId="8" fillId="3" borderId="7" xfId="3" applyFont="1" applyFill="1" applyBorder="1" applyAlignment="1">
      <alignment horizont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3" xfId="3" applyFont="1" applyBorder="1" applyAlignment="1">
      <alignment horizontal="center" vertical="center"/>
    </xf>
    <xf numFmtId="0" fontId="8" fillId="0" borderId="7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3" applyFont="1" applyFill="1" applyBorder="1" applyAlignment="1">
      <alignment horizontal="center"/>
    </xf>
    <xf numFmtId="2" fontId="6" fillId="0" borderId="3" xfId="3" applyNumberFormat="1" applyFont="1" applyFill="1" applyBorder="1" applyAlignment="1">
      <alignment horizontal="center"/>
    </xf>
    <xf numFmtId="0" fontId="6" fillId="0" borderId="3" xfId="3" applyFont="1" applyFill="1" applyBorder="1" applyAlignment="1">
      <alignment horizontal="center"/>
    </xf>
    <xf numFmtId="0" fontId="6" fillId="0" borderId="0" xfId="3" applyFont="1" applyFill="1" applyBorder="1"/>
    <xf numFmtId="0" fontId="9" fillId="0" borderId="0" xfId="3" applyFont="1" applyFill="1" applyBorder="1"/>
    <xf numFmtId="0" fontId="4" fillId="0" borderId="0" xfId="3" applyFont="1" applyFill="1" applyAlignment="1">
      <alignment horizontal="center"/>
    </xf>
    <xf numFmtId="0" fontId="5" fillId="0" borderId="11" xfId="3" applyFont="1" applyFill="1" applyBorder="1" applyAlignment="1">
      <alignment horizontal="center"/>
    </xf>
    <xf numFmtId="0" fontId="6" fillId="0" borderId="11" xfId="3" applyFont="1" applyFill="1" applyBorder="1"/>
    <xf numFmtId="0" fontId="6" fillId="0" borderId="11" xfId="3" applyFont="1" applyFill="1" applyBorder="1" applyAlignment="1">
      <alignment horizontal="center"/>
    </xf>
    <xf numFmtId="2" fontId="6" fillId="0" borderId="11" xfId="3" applyNumberFormat="1" applyFont="1" applyFill="1" applyBorder="1" applyAlignment="1">
      <alignment horizontal="center"/>
    </xf>
    <xf numFmtId="0" fontId="8" fillId="0" borderId="7" xfId="3" applyFont="1" applyFill="1" applyBorder="1"/>
    <xf numFmtId="2" fontId="6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5" fillId="0" borderId="0" xfId="3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5" borderId="2" xfId="3" applyFont="1" applyFill="1" applyBorder="1" applyAlignment="1">
      <alignment horizontal="center" vertical="center"/>
    </xf>
    <xf numFmtId="0" fontId="6" fillId="5" borderId="2" xfId="3" applyFont="1" applyFill="1" applyBorder="1" applyAlignment="1">
      <alignment horizontal="center"/>
    </xf>
    <xf numFmtId="0" fontId="6" fillId="5" borderId="3" xfId="3" applyFont="1" applyFill="1" applyBorder="1" applyAlignment="1">
      <alignment horizontal="center" vertical="center"/>
    </xf>
    <xf numFmtId="0" fontId="11" fillId="5" borderId="3" xfId="3" applyFont="1" applyFill="1" applyBorder="1" applyAlignment="1">
      <alignment horizontal="center" vertical="center"/>
    </xf>
    <xf numFmtId="0" fontId="6" fillId="5" borderId="3" xfId="3" applyFont="1" applyFill="1" applyBorder="1"/>
    <xf numFmtId="0" fontId="4" fillId="4" borderId="0" xfId="3" applyFont="1" applyFill="1"/>
    <xf numFmtId="0" fontId="5" fillId="4" borderId="0" xfId="3" applyFont="1" applyFill="1"/>
    <xf numFmtId="0" fontId="10" fillId="4" borderId="0" xfId="3" applyFont="1" applyFill="1"/>
    <xf numFmtId="0" fontId="6" fillId="5" borderId="0" xfId="3" applyFont="1" applyFill="1" applyBorder="1" applyAlignment="1">
      <alignment horizontal="center"/>
    </xf>
    <xf numFmtId="0" fontId="6" fillId="5" borderId="0" xfId="3" applyFont="1" applyFill="1" applyBorder="1"/>
    <xf numFmtId="0" fontId="8" fillId="0" borderId="0" xfId="3" applyFont="1" applyFill="1" applyBorder="1"/>
    <xf numFmtId="2" fontId="5" fillId="4" borderId="0" xfId="3" applyNumberFormat="1" applyFont="1" applyFill="1"/>
    <xf numFmtId="0" fontId="5" fillId="0" borderId="3" xfId="3" applyFont="1" applyFill="1" applyBorder="1" applyAlignment="1">
      <alignment horizontal="center"/>
    </xf>
    <xf numFmtId="0" fontId="5" fillId="0" borderId="16" xfId="3" applyFont="1" applyFill="1" applyBorder="1" applyAlignment="1">
      <alignment horizontal="left"/>
    </xf>
    <xf numFmtId="0" fontId="5" fillId="0" borderId="16" xfId="3" applyFont="1" applyFill="1" applyBorder="1" applyAlignment="1">
      <alignment horizontal="center"/>
    </xf>
    <xf numFmtId="0" fontId="5" fillId="0" borderId="17" xfId="3" applyFont="1" applyFill="1" applyBorder="1" applyAlignment="1">
      <alignment horizontal="left"/>
    </xf>
    <xf numFmtId="0" fontId="5" fillId="0" borderId="17" xfId="3" applyFont="1" applyFill="1" applyBorder="1" applyAlignment="1">
      <alignment horizontal="center"/>
    </xf>
    <xf numFmtId="0" fontId="5" fillId="0" borderId="18" xfId="3" applyFont="1" applyFill="1" applyBorder="1" applyAlignment="1">
      <alignment horizontal="left"/>
    </xf>
    <xf numFmtId="2" fontId="5" fillId="0" borderId="18" xfId="3" applyNumberFormat="1" applyFont="1" applyFill="1" applyBorder="1" applyAlignment="1">
      <alignment horizontal="center"/>
    </xf>
    <xf numFmtId="0" fontId="4" fillId="0" borderId="16" xfId="3" applyFont="1" applyFill="1" applyBorder="1" applyAlignment="1">
      <alignment horizontal="center"/>
    </xf>
    <xf numFmtId="0" fontId="4" fillId="0" borderId="17" xfId="3" applyFont="1" applyFill="1" applyBorder="1" applyAlignment="1">
      <alignment horizontal="center"/>
    </xf>
    <xf numFmtId="0" fontId="4" fillId="0" borderId="18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6" fillId="0" borderId="0" xfId="3" applyFont="1" applyFill="1" applyAlignment="1">
      <alignment horizontal="center"/>
    </xf>
    <xf numFmtId="0" fontId="6" fillId="0" borderId="0" xfId="3" applyFont="1" applyFill="1"/>
    <xf numFmtId="2" fontId="6" fillId="0" borderId="0" xfId="3" applyNumberFormat="1" applyFont="1" applyFill="1"/>
    <xf numFmtId="14" fontId="6" fillId="0" borderId="0" xfId="3" applyNumberFormat="1" applyFont="1" applyFill="1"/>
    <xf numFmtId="2" fontId="6" fillId="0" borderId="0" xfId="3" applyNumberFormat="1" applyFont="1" applyFill="1" applyAlignment="1">
      <alignment horizontal="center"/>
    </xf>
    <xf numFmtId="0" fontId="11" fillId="4" borderId="0" xfId="3" applyFont="1" applyFill="1"/>
    <xf numFmtId="0" fontId="6" fillId="4" borderId="0" xfId="3" applyFont="1" applyFill="1"/>
    <xf numFmtId="2" fontId="6" fillId="4" borderId="0" xfId="3" applyNumberFormat="1" applyFont="1" applyFill="1"/>
    <xf numFmtId="0" fontId="12" fillId="0" borderId="7" xfId="3" applyFont="1" applyFill="1" applyBorder="1"/>
    <xf numFmtId="0" fontId="12" fillId="0" borderId="8" xfId="3" applyFont="1" applyFill="1" applyBorder="1"/>
    <xf numFmtId="0" fontId="6" fillId="0" borderId="6" xfId="3" applyFont="1" applyFill="1" applyBorder="1" applyAlignment="1">
      <alignment horizontal="center"/>
    </xf>
    <xf numFmtId="0" fontId="6" fillId="0" borderId="6" xfId="3" applyFont="1" applyFill="1" applyBorder="1"/>
    <xf numFmtId="2" fontId="6" fillId="0" borderId="6" xfId="3" applyNumberFormat="1" applyFont="1" applyFill="1" applyBorder="1" applyAlignment="1">
      <alignment horizontal="center"/>
    </xf>
    <xf numFmtId="0" fontId="12" fillId="0" borderId="6" xfId="3" applyFont="1" applyFill="1" applyBorder="1"/>
    <xf numFmtId="2" fontId="13" fillId="0" borderId="11" xfId="3" applyNumberFormat="1" applyFont="1" applyFill="1" applyBorder="1" applyAlignment="1">
      <alignment horizontal="center"/>
    </xf>
    <xf numFmtId="2" fontId="13" fillId="0" borderId="7" xfId="3" applyNumberFormat="1" applyFont="1" applyFill="1" applyBorder="1" applyAlignment="1">
      <alignment horizontal="center"/>
    </xf>
    <xf numFmtId="2" fontId="13" fillId="0" borderId="8" xfId="3" applyNumberFormat="1" applyFont="1" applyFill="1" applyBorder="1" applyAlignment="1">
      <alignment horizontal="center"/>
    </xf>
    <xf numFmtId="0" fontId="13" fillId="0" borderId="11" xfId="3" applyFont="1" applyFill="1" applyBorder="1" applyAlignment="1">
      <alignment horizontal="center"/>
    </xf>
    <xf numFmtId="0" fontId="13" fillId="0" borderId="7" xfId="3" applyFont="1" applyFill="1" applyBorder="1" applyAlignment="1">
      <alignment horizontal="center"/>
    </xf>
    <xf numFmtId="0" fontId="13" fillId="0" borderId="0" xfId="3" applyFont="1" applyFill="1" applyAlignment="1">
      <alignment horizontal="center"/>
    </xf>
    <xf numFmtId="0" fontId="13" fillId="0" borderId="8" xfId="3" applyFont="1" applyFill="1" applyBorder="1" applyAlignment="1">
      <alignment horizontal="center"/>
    </xf>
    <xf numFmtId="0" fontId="6" fillId="5" borderId="2" xfId="3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11" fillId="0" borderId="0" xfId="3" applyFont="1" applyFill="1" applyAlignment="1">
      <alignment horizontal="center"/>
    </xf>
    <xf numFmtId="0" fontId="4" fillId="0" borderId="4" xfId="3" applyFont="1" applyFill="1" applyBorder="1" applyAlignment="1">
      <alignment horizontal="center"/>
    </xf>
    <xf numFmtId="0" fontId="4" fillId="0" borderId="15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4" fillId="0" borderId="13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2" xfId="3"/>
    <cellStyle name="ปกติ 2" xfId="1"/>
    <cellStyle name="ปกติ 4" xfId="2"/>
  </cellStyles>
  <dxfs count="0"/>
  <tableStyles count="0" defaultTableStyle="TableStyleMedium9" defaultPivotStyle="PivotStyleLight16"/>
  <colors>
    <mruColors>
      <color rgb="FF003399"/>
      <color rgb="FF000066"/>
      <color rgb="FFFFFFCC"/>
      <color rgb="FFF1F5E7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index.php?option=com_content&amp;view=article&amp;id=10&amp;Itemid=15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index.php?option=com_content&amp;view=article&amp;id=10&amp;Itemid=15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index.php?option=com_content&amp;view=article&amp;id=10&amp;Itemid=15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index.php?option=com_content&amp;view=article&amp;id=10&amp;Itemid=15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86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" defaultRowHeight="12.75" x14ac:dyDescent="0.2"/>
  <cols>
    <col min="1" max="1" width="5.42578125" style="49" customWidth="1"/>
    <col min="2" max="2" width="38.5703125" style="49" bestFit="1" customWidth="1"/>
    <col min="3" max="3" width="16.140625" style="49" hidden="1" customWidth="1"/>
    <col min="4" max="4" width="7" style="59" customWidth="1"/>
    <col min="5" max="13" width="7.5703125" style="59" customWidth="1"/>
    <col min="14" max="14" width="10.140625" style="59" bestFit="1" customWidth="1"/>
    <col min="15" max="18" width="7.5703125" style="59" customWidth="1"/>
    <col min="19" max="30" width="7" style="59" customWidth="1"/>
    <col min="31" max="31" width="9.5703125" style="49" bestFit="1" customWidth="1"/>
    <col min="32" max="32" width="10.85546875" style="49" bestFit="1" customWidth="1"/>
    <col min="33" max="33" width="10.85546875" style="49" customWidth="1"/>
    <col min="34" max="34" width="9.7109375" style="49" bestFit="1" customWidth="1"/>
    <col min="35" max="35" width="12.85546875" style="49" bestFit="1" customWidth="1"/>
    <col min="36" max="16384" width="9" style="49"/>
  </cols>
  <sheetData>
    <row r="1" spans="1:35" ht="19.5" customHeight="1" x14ac:dyDescent="0.2">
      <c r="A1" s="163" t="s">
        <v>130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06"/>
      <c r="T1" s="106"/>
      <c r="U1" s="106"/>
      <c r="V1" s="106"/>
      <c r="W1" s="106"/>
      <c r="X1" s="106"/>
      <c r="Y1" s="106"/>
      <c r="Z1" s="106"/>
      <c r="AA1" s="106"/>
    </row>
    <row r="2" spans="1:35" ht="19.5" customHeight="1" x14ac:dyDescent="0.2">
      <c r="A2" s="163" t="s">
        <v>116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06"/>
      <c r="T2" s="106"/>
      <c r="U2" s="106"/>
      <c r="V2" s="106"/>
      <c r="W2" s="106"/>
      <c r="X2" s="106"/>
      <c r="Y2" s="106"/>
      <c r="Z2" s="106"/>
      <c r="AA2" s="106"/>
    </row>
    <row r="3" spans="1:35" ht="21" customHeight="1" x14ac:dyDescent="0.2">
      <c r="A3" s="49" t="s">
        <v>126</v>
      </c>
    </row>
    <row r="4" spans="1:35" ht="15.75" customHeight="1" x14ac:dyDescent="0.2">
      <c r="A4" s="161" t="s">
        <v>31</v>
      </c>
      <c r="B4" s="161" t="s">
        <v>33</v>
      </c>
      <c r="C4" s="117" t="s">
        <v>117</v>
      </c>
      <c r="D4" s="117" t="s">
        <v>119</v>
      </c>
      <c r="E4" s="117" t="s">
        <v>16</v>
      </c>
      <c r="F4" s="117" t="s">
        <v>6</v>
      </c>
      <c r="G4" s="117" t="s">
        <v>17</v>
      </c>
      <c r="H4" s="117" t="s">
        <v>6</v>
      </c>
      <c r="I4" s="117" t="s">
        <v>18</v>
      </c>
      <c r="J4" s="117" t="s">
        <v>6</v>
      </c>
      <c r="K4" s="117" t="s">
        <v>19</v>
      </c>
      <c r="L4" s="117" t="s">
        <v>6</v>
      </c>
      <c r="M4" s="117" t="s">
        <v>8</v>
      </c>
      <c r="N4" s="117" t="s">
        <v>6</v>
      </c>
      <c r="O4" s="117" t="s">
        <v>20</v>
      </c>
      <c r="P4" s="117" t="s">
        <v>6</v>
      </c>
      <c r="Q4" s="117" t="s">
        <v>21</v>
      </c>
      <c r="R4" s="117" t="s">
        <v>6</v>
      </c>
      <c r="S4" s="117" t="s">
        <v>22</v>
      </c>
      <c r="T4" s="117" t="s">
        <v>6</v>
      </c>
      <c r="U4" s="117" t="s">
        <v>23</v>
      </c>
      <c r="V4" s="117" t="s">
        <v>6</v>
      </c>
      <c r="W4" s="117" t="s">
        <v>24</v>
      </c>
      <c r="X4" s="117" t="s">
        <v>6</v>
      </c>
      <c r="Y4" s="117" t="s">
        <v>25</v>
      </c>
      <c r="Z4" s="117" t="s">
        <v>6</v>
      </c>
      <c r="AA4" s="117" t="s">
        <v>26</v>
      </c>
      <c r="AB4" s="117" t="s">
        <v>6</v>
      </c>
      <c r="AC4" s="117" t="s">
        <v>5</v>
      </c>
      <c r="AD4" s="117" t="s">
        <v>6</v>
      </c>
      <c r="AE4" s="117" t="s">
        <v>9</v>
      </c>
      <c r="AF4" s="118" t="s">
        <v>89</v>
      </c>
      <c r="AG4" s="125"/>
      <c r="AH4" s="59" t="s">
        <v>104</v>
      </c>
      <c r="AI4" s="49" t="s">
        <v>103</v>
      </c>
    </row>
    <row r="5" spans="1:35" ht="15.75" customHeight="1" x14ac:dyDescent="0.2">
      <c r="A5" s="162"/>
      <c r="B5" s="162"/>
      <c r="C5" s="119" t="s">
        <v>118</v>
      </c>
      <c r="D5" s="119" t="s">
        <v>1</v>
      </c>
      <c r="E5" s="120"/>
      <c r="F5" s="119" t="s">
        <v>7</v>
      </c>
      <c r="G5" s="120"/>
      <c r="H5" s="119" t="s">
        <v>7</v>
      </c>
      <c r="I5" s="120"/>
      <c r="J5" s="119" t="s">
        <v>7</v>
      </c>
      <c r="K5" s="120"/>
      <c r="L5" s="119" t="s">
        <v>7</v>
      </c>
      <c r="M5" s="120"/>
      <c r="N5" s="119" t="s">
        <v>7</v>
      </c>
      <c r="O5" s="120"/>
      <c r="P5" s="119" t="s">
        <v>7</v>
      </c>
      <c r="Q5" s="120"/>
      <c r="R5" s="119" t="s">
        <v>7</v>
      </c>
      <c r="S5" s="120"/>
      <c r="T5" s="119" t="s">
        <v>7</v>
      </c>
      <c r="U5" s="120"/>
      <c r="V5" s="119" t="s">
        <v>7</v>
      </c>
      <c r="W5" s="120"/>
      <c r="X5" s="119" t="s">
        <v>7</v>
      </c>
      <c r="Y5" s="120"/>
      <c r="Z5" s="119" t="s">
        <v>7</v>
      </c>
      <c r="AA5" s="120"/>
      <c r="AB5" s="119" t="s">
        <v>7</v>
      </c>
      <c r="AC5" s="119" t="s">
        <v>15</v>
      </c>
      <c r="AD5" s="119" t="s">
        <v>7</v>
      </c>
      <c r="AE5" s="119" t="s">
        <v>1</v>
      </c>
      <c r="AF5" s="121"/>
      <c r="AG5" s="126"/>
    </row>
    <row r="6" spans="1:35" ht="17.25" customHeight="1" x14ac:dyDescent="0.2">
      <c r="A6" s="107">
        <v>1</v>
      </c>
      <c r="B6" s="108" t="s">
        <v>141</v>
      </c>
      <c r="C6" s="108" t="s">
        <v>92</v>
      </c>
      <c r="D6" s="109">
        <v>2557</v>
      </c>
      <c r="E6" s="154">
        <v>9.59</v>
      </c>
      <c r="F6" s="109" t="s">
        <v>14</v>
      </c>
      <c r="G6" s="154">
        <v>9.43</v>
      </c>
      <c r="H6" s="109" t="s">
        <v>14</v>
      </c>
      <c r="I6" s="154">
        <v>9.48</v>
      </c>
      <c r="J6" s="109" t="s">
        <v>14</v>
      </c>
      <c r="K6" s="154">
        <v>9.3000000000000007</v>
      </c>
      <c r="L6" s="109" t="s">
        <v>14</v>
      </c>
      <c r="M6" s="154">
        <v>15.28</v>
      </c>
      <c r="N6" s="109" t="s">
        <v>12</v>
      </c>
      <c r="O6" s="154">
        <v>10</v>
      </c>
      <c r="P6" s="109" t="s">
        <v>14</v>
      </c>
      <c r="Q6" s="154">
        <v>5</v>
      </c>
      <c r="R6" s="109" t="s">
        <v>14</v>
      </c>
      <c r="S6" s="154">
        <v>4.93</v>
      </c>
      <c r="T6" s="109" t="s">
        <v>14</v>
      </c>
      <c r="U6" s="154">
        <v>5</v>
      </c>
      <c r="V6" s="109" t="s">
        <v>14</v>
      </c>
      <c r="W6" s="154">
        <v>5</v>
      </c>
      <c r="X6" s="109" t="s">
        <v>14</v>
      </c>
      <c r="Y6" s="154">
        <v>5</v>
      </c>
      <c r="Z6" s="109" t="s">
        <v>14</v>
      </c>
      <c r="AA6" s="154">
        <v>5</v>
      </c>
      <c r="AB6" s="109" t="s">
        <v>14</v>
      </c>
      <c r="AC6" s="157">
        <v>93.01</v>
      </c>
      <c r="AD6" s="109" t="s">
        <v>14</v>
      </c>
      <c r="AE6" s="108" t="s">
        <v>10</v>
      </c>
      <c r="AF6" s="108"/>
      <c r="AG6" s="104"/>
    </row>
    <row r="7" spans="1:35" ht="17.25" customHeight="1" x14ac:dyDescent="0.2">
      <c r="A7" s="44">
        <v>2</v>
      </c>
      <c r="B7" s="45" t="s">
        <v>34</v>
      </c>
      <c r="C7" s="45" t="s">
        <v>94</v>
      </c>
      <c r="D7" s="47">
        <v>2555</v>
      </c>
      <c r="E7" s="155">
        <v>9.64</v>
      </c>
      <c r="F7" s="47" t="s">
        <v>14</v>
      </c>
      <c r="G7" s="155">
        <v>9.6300000000000008</v>
      </c>
      <c r="H7" s="47" t="s">
        <v>14</v>
      </c>
      <c r="I7" s="155">
        <v>9.3699999999999992</v>
      </c>
      <c r="J7" s="47" t="s">
        <v>14</v>
      </c>
      <c r="K7" s="155">
        <v>9.25</v>
      </c>
      <c r="L7" s="47" t="s">
        <v>14</v>
      </c>
      <c r="M7" s="155">
        <v>13.66</v>
      </c>
      <c r="N7" s="47" t="s">
        <v>12</v>
      </c>
      <c r="O7" s="155">
        <v>9</v>
      </c>
      <c r="P7" s="47" t="s">
        <v>14</v>
      </c>
      <c r="Q7" s="155">
        <v>4.8</v>
      </c>
      <c r="R7" s="47" t="s">
        <v>14</v>
      </c>
      <c r="S7" s="155">
        <v>4.88</v>
      </c>
      <c r="T7" s="47" t="s">
        <v>14</v>
      </c>
      <c r="U7" s="155">
        <v>4</v>
      </c>
      <c r="V7" s="47" t="s">
        <v>12</v>
      </c>
      <c r="W7" s="155">
        <v>5</v>
      </c>
      <c r="X7" s="47" t="s">
        <v>14</v>
      </c>
      <c r="Y7" s="155">
        <v>5</v>
      </c>
      <c r="Z7" s="47" t="s">
        <v>14</v>
      </c>
      <c r="AA7" s="155">
        <v>5</v>
      </c>
      <c r="AB7" s="47" t="s">
        <v>14</v>
      </c>
      <c r="AC7" s="158">
        <v>89.23</v>
      </c>
      <c r="AD7" s="47" t="s">
        <v>12</v>
      </c>
      <c r="AE7" s="45" t="s">
        <v>10</v>
      </c>
      <c r="AF7" s="45"/>
      <c r="AG7" s="104"/>
    </row>
    <row r="8" spans="1:35" ht="17.25" customHeight="1" x14ac:dyDescent="0.2">
      <c r="A8" s="44">
        <v>3</v>
      </c>
      <c r="B8" s="45" t="s">
        <v>35</v>
      </c>
      <c r="C8" s="45" t="s">
        <v>95</v>
      </c>
      <c r="D8" s="47">
        <v>2554</v>
      </c>
      <c r="E8" s="155">
        <v>9.49</v>
      </c>
      <c r="F8" s="47" t="s">
        <v>14</v>
      </c>
      <c r="G8" s="155">
        <v>8.7100000000000009</v>
      </c>
      <c r="H8" s="47" t="s">
        <v>12</v>
      </c>
      <c r="I8" s="155">
        <v>8.39</v>
      </c>
      <c r="J8" s="47" t="s">
        <v>12</v>
      </c>
      <c r="K8" s="155">
        <v>8.3800000000000008</v>
      </c>
      <c r="L8" s="47" t="s">
        <v>12</v>
      </c>
      <c r="M8" s="155">
        <v>8.5500000000000007</v>
      </c>
      <c r="N8" s="47" t="s">
        <v>13</v>
      </c>
      <c r="O8" s="155">
        <v>8</v>
      </c>
      <c r="P8" s="47" t="s">
        <v>12</v>
      </c>
      <c r="Q8" s="155">
        <v>4.8</v>
      </c>
      <c r="R8" s="47" t="s">
        <v>14</v>
      </c>
      <c r="S8" s="155">
        <v>5</v>
      </c>
      <c r="T8" s="47" t="s">
        <v>14</v>
      </c>
      <c r="U8" s="155">
        <v>5</v>
      </c>
      <c r="V8" s="47" t="s">
        <v>14</v>
      </c>
      <c r="W8" s="155">
        <v>5</v>
      </c>
      <c r="X8" s="47" t="s">
        <v>14</v>
      </c>
      <c r="Y8" s="155">
        <v>5</v>
      </c>
      <c r="Z8" s="47" t="s">
        <v>14</v>
      </c>
      <c r="AA8" s="155">
        <v>5</v>
      </c>
      <c r="AB8" s="47" t="s">
        <v>14</v>
      </c>
      <c r="AC8" s="158">
        <v>81.319999999999993</v>
      </c>
      <c r="AD8" s="47" t="s">
        <v>12</v>
      </c>
      <c r="AE8" s="45" t="s">
        <v>10</v>
      </c>
      <c r="AF8" s="45"/>
      <c r="AG8" s="104"/>
    </row>
    <row r="9" spans="1:35" ht="17.25" customHeight="1" x14ac:dyDescent="0.2">
      <c r="A9" s="44">
        <v>4</v>
      </c>
      <c r="B9" s="45" t="s">
        <v>36</v>
      </c>
      <c r="C9" s="45" t="s">
        <v>96</v>
      </c>
      <c r="D9" s="47">
        <v>2555</v>
      </c>
      <c r="E9" s="155">
        <v>9.7200000000000006</v>
      </c>
      <c r="F9" s="47" t="s">
        <v>14</v>
      </c>
      <c r="G9" s="155">
        <v>9.6</v>
      </c>
      <c r="H9" s="47" t="s">
        <v>14</v>
      </c>
      <c r="I9" s="155">
        <v>9.41</v>
      </c>
      <c r="J9" s="47" t="s">
        <v>14</v>
      </c>
      <c r="K9" s="155">
        <v>8.43</v>
      </c>
      <c r="L9" s="47" t="s">
        <v>12</v>
      </c>
      <c r="M9" s="155">
        <v>9.25</v>
      </c>
      <c r="N9" s="47" t="s">
        <v>13</v>
      </c>
      <c r="O9" s="155">
        <v>9</v>
      </c>
      <c r="P9" s="47" t="s">
        <v>14</v>
      </c>
      <c r="Q9" s="155">
        <v>4.8</v>
      </c>
      <c r="R9" s="47" t="s">
        <v>14</v>
      </c>
      <c r="S9" s="155">
        <v>4.88</v>
      </c>
      <c r="T9" s="47" t="s">
        <v>14</v>
      </c>
      <c r="U9" s="155">
        <v>5</v>
      </c>
      <c r="V9" s="47" t="s">
        <v>14</v>
      </c>
      <c r="W9" s="155">
        <v>5</v>
      </c>
      <c r="X9" s="47" t="s">
        <v>14</v>
      </c>
      <c r="Y9" s="155">
        <v>5</v>
      </c>
      <c r="Z9" s="47" t="s">
        <v>14</v>
      </c>
      <c r="AA9" s="155">
        <v>5</v>
      </c>
      <c r="AB9" s="47" t="s">
        <v>14</v>
      </c>
      <c r="AC9" s="158">
        <v>85.09</v>
      </c>
      <c r="AD9" s="47" t="s">
        <v>12</v>
      </c>
      <c r="AE9" s="45" t="s">
        <v>90</v>
      </c>
      <c r="AF9" s="45"/>
      <c r="AG9" s="104"/>
      <c r="AH9" s="70">
        <v>82.3</v>
      </c>
      <c r="AI9" s="50" t="s">
        <v>102</v>
      </c>
    </row>
    <row r="10" spans="1:35" ht="17.25" customHeight="1" x14ac:dyDescent="0.2">
      <c r="A10" s="44">
        <v>5</v>
      </c>
      <c r="B10" s="45" t="s">
        <v>37</v>
      </c>
      <c r="C10" s="45" t="s">
        <v>4</v>
      </c>
      <c r="D10" s="47">
        <v>2554</v>
      </c>
      <c r="E10" s="155">
        <v>9.64</v>
      </c>
      <c r="F10" s="47" t="s">
        <v>14</v>
      </c>
      <c r="G10" s="155">
        <v>9.65</v>
      </c>
      <c r="H10" s="47" t="s">
        <v>14</v>
      </c>
      <c r="I10" s="155">
        <v>9.35</v>
      </c>
      <c r="J10" s="47" t="s">
        <v>14</v>
      </c>
      <c r="K10" s="155">
        <v>9.06</v>
      </c>
      <c r="L10" s="47" t="s">
        <v>14</v>
      </c>
      <c r="M10" s="155">
        <v>9.81</v>
      </c>
      <c r="N10" s="47" t="s">
        <v>13</v>
      </c>
      <c r="O10" s="155">
        <v>9</v>
      </c>
      <c r="P10" s="47" t="s">
        <v>14</v>
      </c>
      <c r="Q10" s="155">
        <v>4.8</v>
      </c>
      <c r="R10" s="47" t="s">
        <v>14</v>
      </c>
      <c r="S10" s="155">
        <v>5</v>
      </c>
      <c r="T10" s="47" t="s">
        <v>14</v>
      </c>
      <c r="U10" s="155">
        <v>5</v>
      </c>
      <c r="V10" s="47" t="s">
        <v>14</v>
      </c>
      <c r="W10" s="155">
        <v>5</v>
      </c>
      <c r="X10" s="47" t="s">
        <v>14</v>
      </c>
      <c r="Y10" s="155">
        <v>5</v>
      </c>
      <c r="Z10" s="47" t="s">
        <v>14</v>
      </c>
      <c r="AA10" s="155">
        <v>5</v>
      </c>
      <c r="AB10" s="47" t="s">
        <v>14</v>
      </c>
      <c r="AC10" s="158">
        <v>86.31</v>
      </c>
      <c r="AD10" s="47" t="s">
        <v>12</v>
      </c>
      <c r="AE10" s="45" t="s">
        <v>10</v>
      </c>
      <c r="AF10" s="45"/>
      <c r="AG10" s="104"/>
    </row>
    <row r="11" spans="1:35" ht="17.25" customHeight="1" x14ac:dyDescent="0.2">
      <c r="A11" s="44">
        <v>6</v>
      </c>
      <c r="B11" s="45" t="s">
        <v>38</v>
      </c>
      <c r="C11" s="45" t="s">
        <v>97</v>
      </c>
      <c r="D11" s="47">
        <v>2555</v>
      </c>
      <c r="E11" s="155">
        <v>9.43</v>
      </c>
      <c r="F11" s="47" t="s">
        <v>14</v>
      </c>
      <c r="G11" s="155">
        <v>9.07</v>
      </c>
      <c r="H11" s="47" t="s">
        <v>14</v>
      </c>
      <c r="I11" s="155">
        <v>7.7</v>
      </c>
      <c r="J11" s="47" t="s">
        <v>12</v>
      </c>
      <c r="K11" s="155">
        <v>8.5500000000000007</v>
      </c>
      <c r="L11" s="47" t="s">
        <v>12</v>
      </c>
      <c r="M11" s="155">
        <v>9.0299999999999994</v>
      </c>
      <c r="N11" s="47" t="s">
        <v>13</v>
      </c>
      <c r="O11" s="155">
        <v>8</v>
      </c>
      <c r="P11" s="47" t="s">
        <v>12</v>
      </c>
      <c r="Q11" s="155">
        <v>5</v>
      </c>
      <c r="R11" s="47" t="s">
        <v>14</v>
      </c>
      <c r="S11" s="155">
        <v>4.96</v>
      </c>
      <c r="T11" s="47" t="s">
        <v>14</v>
      </c>
      <c r="U11" s="155">
        <v>5</v>
      </c>
      <c r="V11" s="47" t="s">
        <v>14</v>
      </c>
      <c r="W11" s="155">
        <v>5</v>
      </c>
      <c r="X11" s="47" t="s">
        <v>14</v>
      </c>
      <c r="Y11" s="155">
        <v>5</v>
      </c>
      <c r="Z11" s="47" t="s">
        <v>14</v>
      </c>
      <c r="AA11" s="155">
        <v>4</v>
      </c>
      <c r="AB11" s="47" t="s">
        <v>12</v>
      </c>
      <c r="AC11" s="159">
        <v>80.739999999999995</v>
      </c>
      <c r="AD11" s="47" t="s">
        <v>12</v>
      </c>
      <c r="AE11" s="45" t="s">
        <v>90</v>
      </c>
      <c r="AF11" s="45"/>
      <c r="AG11" s="104"/>
      <c r="AH11" s="49">
        <v>79.33</v>
      </c>
      <c r="AI11" s="49" t="s">
        <v>110</v>
      </c>
    </row>
    <row r="12" spans="1:35" ht="17.25" customHeight="1" x14ac:dyDescent="0.2">
      <c r="A12" s="44">
        <v>7</v>
      </c>
      <c r="B12" s="45" t="s">
        <v>39</v>
      </c>
      <c r="C12" s="45" t="s">
        <v>98</v>
      </c>
      <c r="D12" s="47">
        <v>2554</v>
      </c>
      <c r="E12" s="155">
        <v>9.74</v>
      </c>
      <c r="F12" s="47" t="s">
        <v>14</v>
      </c>
      <c r="G12" s="155">
        <v>9.31</v>
      </c>
      <c r="H12" s="47" t="s">
        <v>14</v>
      </c>
      <c r="I12" s="155">
        <v>8.6199999999999992</v>
      </c>
      <c r="J12" s="47" t="s">
        <v>12</v>
      </c>
      <c r="K12" s="155">
        <v>9.3000000000000007</v>
      </c>
      <c r="L12" s="47" t="s">
        <v>14</v>
      </c>
      <c r="M12" s="155">
        <v>10.41</v>
      </c>
      <c r="N12" s="47" t="s">
        <v>13</v>
      </c>
      <c r="O12" s="155">
        <v>9</v>
      </c>
      <c r="P12" s="47" t="s">
        <v>14</v>
      </c>
      <c r="Q12" s="155">
        <v>4.8</v>
      </c>
      <c r="R12" s="47" t="s">
        <v>14</v>
      </c>
      <c r="S12" s="155">
        <v>3.33</v>
      </c>
      <c r="T12" s="47" t="s">
        <v>13</v>
      </c>
      <c r="U12" s="155">
        <v>5</v>
      </c>
      <c r="V12" s="47" t="s">
        <v>14</v>
      </c>
      <c r="W12" s="155">
        <v>5</v>
      </c>
      <c r="X12" s="47" t="s">
        <v>14</v>
      </c>
      <c r="Y12" s="155">
        <v>5</v>
      </c>
      <c r="Z12" s="47" t="s">
        <v>14</v>
      </c>
      <c r="AA12" s="155">
        <v>5</v>
      </c>
      <c r="AB12" s="47" t="s">
        <v>14</v>
      </c>
      <c r="AC12" s="158">
        <v>84.51</v>
      </c>
      <c r="AD12" s="47" t="s">
        <v>12</v>
      </c>
      <c r="AE12" s="45" t="s">
        <v>90</v>
      </c>
      <c r="AF12" s="45"/>
      <c r="AG12" s="104"/>
      <c r="AH12" s="49">
        <v>80.89</v>
      </c>
      <c r="AI12" s="49" t="s">
        <v>106</v>
      </c>
    </row>
    <row r="13" spans="1:35" ht="17.25" customHeight="1" x14ac:dyDescent="0.2">
      <c r="A13" s="44">
        <v>8</v>
      </c>
      <c r="B13" s="111" t="s">
        <v>40</v>
      </c>
      <c r="C13" s="45" t="s">
        <v>96</v>
      </c>
      <c r="D13" s="47">
        <v>2555</v>
      </c>
      <c r="E13" s="155">
        <v>9.42</v>
      </c>
      <c r="F13" s="47" t="s">
        <v>14</v>
      </c>
      <c r="G13" s="155">
        <v>9.24</v>
      </c>
      <c r="H13" s="47" t="s">
        <v>14</v>
      </c>
      <c r="I13" s="155">
        <v>8.6</v>
      </c>
      <c r="J13" s="47" t="s">
        <v>12</v>
      </c>
      <c r="K13" s="155">
        <v>8.25</v>
      </c>
      <c r="L13" s="47" t="s">
        <v>12</v>
      </c>
      <c r="M13" s="69">
        <v>5.68</v>
      </c>
      <c r="N13" s="98" t="s">
        <v>27</v>
      </c>
      <c r="O13" s="155">
        <v>8</v>
      </c>
      <c r="P13" s="47" t="s">
        <v>12</v>
      </c>
      <c r="Q13" s="155">
        <v>5</v>
      </c>
      <c r="R13" s="47" t="s">
        <v>14</v>
      </c>
      <c r="S13" s="155">
        <v>4.9400000000000004</v>
      </c>
      <c r="T13" s="47" t="s">
        <v>14</v>
      </c>
      <c r="U13" s="155">
        <v>5</v>
      </c>
      <c r="V13" s="47" t="s">
        <v>14</v>
      </c>
      <c r="W13" s="155">
        <v>5</v>
      </c>
      <c r="X13" s="47" t="s">
        <v>14</v>
      </c>
      <c r="Y13" s="155">
        <v>5</v>
      </c>
      <c r="Z13" s="47" t="s">
        <v>14</v>
      </c>
      <c r="AA13" s="155">
        <v>4</v>
      </c>
      <c r="AB13" s="47" t="s">
        <v>12</v>
      </c>
      <c r="AC13" s="158">
        <v>78.13</v>
      </c>
      <c r="AD13" s="47" t="s">
        <v>12</v>
      </c>
      <c r="AE13" s="111" t="s">
        <v>11</v>
      </c>
      <c r="AF13" s="111"/>
      <c r="AG13" s="127"/>
    </row>
    <row r="14" spans="1:35" ht="17.25" customHeight="1" x14ac:dyDescent="0.2">
      <c r="A14" s="44">
        <v>9</v>
      </c>
      <c r="B14" s="45" t="s">
        <v>41</v>
      </c>
      <c r="C14" s="45" t="s">
        <v>3</v>
      </c>
      <c r="D14" s="47">
        <v>2554</v>
      </c>
      <c r="E14" s="155">
        <v>9.31</v>
      </c>
      <c r="F14" s="47" t="s">
        <v>14</v>
      </c>
      <c r="G14" s="155">
        <v>9.4700000000000006</v>
      </c>
      <c r="H14" s="47" t="s">
        <v>14</v>
      </c>
      <c r="I14" s="155">
        <v>9.25</v>
      </c>
      <c r="J14" s="47" t="s">
        <v>14</v>
      </c>
      <c r="K14" s="155">
        <v>8.7799999999999994</v>
      </c>
      <c r="L14" s="47" t="s">
        <v>12</v>
      </c>
      <c r="M14" s="155">
        <v>11.14</v>
      </c>
      <c r="N14" s="47" t="s">
        <v>13</v>
      </c>
      <c r="O14" s="155">
        <v>8</v>
      </c>
      <c r="P14" s="47" t="s">
        <v>12</v>
      </c>
      <c r="Q14" s="155">
        <v>4.8</v>
      </c>
      <c r="R14" s="47" t="s">
        <v>14</v>
      </c>
      <c r="S14" s="155">
        <v>5</v>
      </c>
      <c r="T14" s="47" t="s">
        <v>14</v>
      </c>
      <c r="U14" s="155">
        <v>5</v>
      </c>
      <c r="V14" s="47" t="s">
        <v>14</v>
      </c>
      <c r="W14" s="155">
        <v>5</v>
      </c>
      <c r="X14" s="47" t="s">
        <v>14</v>
      </c>
      <c r="Y14" s="155">
        <v>5</v>
      </c>
      <c r="Z14" s="47" t="s">
        <v>14</v>
      </c>
      <c r="AA14" s="155">
        <v>4</v>
      </c>
      <c r="AB14" s="47" t="s">
        <v>12</v>
      </c>
      <c r="AC14" s="158">
        <v>85.75</v>
      </c>
      <c r="AD14" s="47" t="s">
        <v>12</v>
      </c>
      <c r="AE14" s="45" t="s">
        <v>10</v>
      </c>
      <c r="AF14" s="45"/>
      <c r="AG14" s="104"/>
    </row>
    <row r="15" spans="1:35" ht="17.25" customHeight="1" x14ac:dyDescent="0.2">
      <c r="A15" s="44">
        <v>10</v>
      </c>
      <c r="B15" s="45" t="s">
        <v>42</v>
      </c>
      <c r="C15" s="45" t="s">
        <v>99</v>
      </c>
      <c r="D15" s="47">
        <v>2555</v>
      </c>
      <c r="E15" s="155">
        <v>9.57</v>
      </c>
      <c r="F15" s="47" t="s">
        <v>14</v>
      </c>
      <c r="G15" s="155">
        <v>9.3800000000000008</v>
      </c>
      <c r="H15" s="47" t="s">
        <v>14</v>
      </c>
      <c r="I15" s="155">
        <v>8.9</v>
      </c>
      <c r="J15" s="47" t="s">
        <v>12</v>
      </c>
      <c r="K15" s="155">
        <v>8.85</v>
      </c>
      <c r="L15" s="47" t="s">
        <v>12</v>
      </c>
      <c r="M15" s="155">
        <v>9.43</v>
      </c>
      <c r="N15" s="47" t="s">
        <v>13</v>
      </c>
      <c r="O15" s="155">
        <v>9</v>
      </c>
      <c r="P15" s="47" t="s">
        <v>14</v>
      </c>
      <c r="Q15" s="155">
        <v>5</v>
      </c>
      <c r="R15" s="47" t="s">
        <v>14</v>
      </c>
      <c r="S15" s="155">
        <v>4.97</v>
      </c>
      <c r="T15" s="47" t="s">
        <v>14</v>
      </c>
      <c r="U15" s="155">
        <v>5</v>
      </c>
      <c r="V15" s="47" t="s">
        <v>14</v>
      </c>
      <c r="W15" s="155">
        <v>5</v>
      </c>
      <c r="X15" s="47" t="s">
        <v>14</v>
      </c>
      <c r="Y15" s="155">
        <v>5</v>
      </c>
      <c r="Z15" s="47" t="s">
        <v>14</v>
      </c>
      <c r="AA15" s="155">
        <v>5</v>
      </c>
      <c r="AB15" s="47" t="s">
        <v>14</v>
      </c>
      <c r="AC15" s="155">
        <v>85.1</v>
      </c>
      <c r="AD15" s="47" t="s">
        <v>12</v>
      </c>
      <c r="AE15" s="45" t="s">
        <v>10</v>
      </c>
      <c r="AF15" s="45"/>
      <c r="AG15" s="104"/>
    </row>
    <row r="16" spans="1:35" ht="17.25" customHeight="1" x14ac:dyDescent="0.2">
      <c r="A16" s="44">
        <v>11</v>
      </c>
      <c r="B16" s="45" t="s">
        <v>43</v>
      </c>
      <c r="C16" s="45" t="s">
        <v>97</v>
      </c>
      <c r="D16" s="47">
        <v>2555</v>
      </c>
      <c r="E16" s="155">
        <v>9.91</v>
      </c>
      <c r="F16" s="47" t="s">
        <v>14</v>
      </c>
      <c r="G16" s="155">
        <v>9.8699999999999992</v>
      </c>
      <c r="H16" s="47" t="s">
        <v>14</v>
      </c>
      <c r="I16" s="155">
        <v>8.74</v>
      </c>
      <c r="J16" s="47" t="s">
        <v>12</v>
      </c>
      <c r="K16" s="155">
        <v>8.94</v>
      </c>
      <c r="L16" s="47" t="s">
        <v>12</v>
      </c>
      <c r="M16" s="155">
        <v>9.58</v>
      </c>
      <c r="N16" s="47" t="s">
        <v>13</v>
      </c>
      <c r="O16" s="155">
        <v>8</v>
      </c>
      <c r="P16" s="47" t="s">
        <v>12</v>
      </c>
      <c r="Q16" s="155">
        <v>5</v>
      </c>
      <c r="R16" s="47" t="s">
        <v>14</v>
      </c>
      <c r="S16" s="155">
        <v>4.9400000000000004</v>
      </c>
      <c r="T16" s="47" t="s">
        <v>14</v>
      </c>
      <c r="U16" s="155">
        <v>5</v>
      </c>
      <c r="V16" s="47" t="s">
        <v>14</v>
      </c>
      <c r="W16" s="155">
        <v>5</v>
      </c>
      <c r="X16" s="47" t="s">
        <v>14</v>
      </c>
      <c r="Y16" s="155">
        <v>5</v>
      </c>
      <c r="Z16" s="47" t="s">
        <v>14</v>
      </c>
      <c r="AA16" s="155">
        <v>4</v>
      </c>
      <c r="AB16" s="47" t="s">
        <v>12</v>
      </c>
      <c r="AC16" s="159">
        <v>83.98</v>
      </c>
      <c r="AD16" s="47" t="s">
        <v>12</v>
      </c>
      <c r="AE16" s="45" t="s">
        <v>90</v>
      </c>
      <c r="AF16" s="45"/>
      <c r="AG16" s="104"/>
      <c r="AH16" s="49">
        <v>81.92</v>
      </c>
      <c r="AI16" s="49" t="s">
        <v>110</v>
      </c>
    </row>
    <row r="17" spans="1:35" ht="17.25" customHeight="1" x14ac:dyDescent="0.2">
      <c r="A17" s="44">
        <v>12</v>
      </c>
      <c r="B17" s="45" t="s">
        <v>44</v>
      </c>
      <c r="C17" s="45" t="s">
        <v>100</v>
      </c>
      <c r="D17" s="47">
        <v>2555</v>
      </c>
      <c r="E17" s="155">
        <v>9.86</v>
      </c>
      <c r="F17" s="47" t="s">
        <v>14</v>
      </c>
      <c r="G17" s="155">
        <v>9.8800000000000008</v>
      </c>
      <c r="H17" s="47" t="s">
        <v>14</v>
      </c>
      <c r="I17" s="155">
        <v>9.32</v>
      </c>
      <c r="J17" s="47" t="s">
        <v>14</v>
      </c>
      <c r="K17" s="155">
        <v>8.7100000000000009</v>
      </c>
      <c r="L17" s="47" t="s">
        <v>12</v>
      </c>
      <c r="M17" s="155">
        <v>8.3000000000000007</v>
      </c>
      <c r="N17" s="47" t="s">
        <v>13</v>
      </c>
      <c r="O17" s="155">
        <v>8</v>
      </c>
      <c r="P17" s="47" t="s">
        <v>12</v>
      </c>
      <c r="Q17" s="155">
        <v>4.5</v>
      </c>
      <c r="R17" s="47" t="s">
        <v>14</v>
      </c>
      <c r="S17" s="155">
        <v>5</v>
      </c>
      <c r="T17" s="47" t="s">
        <v>14</v>
      </c>
      <c r="U17" s="155">
        <v>5</v>
      </c>
      <c r="V17" s="47" t="s">
        <v>14</v>
      </c>
      <c r="W17" s="155">
        <v>5</v>
      </c>
      <c r="X17" s="47" t="s">
        <v>14</v>
      </c>
      <c r="Y17" s="155">
        <v>5</v>
      </c>
      <c r="Z17" s="47" t="s">
        <v>14</v>
      </c>
      <c r="AA17" s="155">
        <v>4</v>
      </c>
      <c r="AB17" s="47" t="s">
        <v>12</v>
      </c>
      <c r="AC17" s="158">
        <v>82.57</v>
      </c>
      <c r="AD17" s="47" t="s">
        <v>12</v>
      </c>
      <c r="AE17" s="45" t="s">
        <v>90</v>
      </c>
      <c r="AF17" s="45"/>
      <c r="AG17" s="104"/>
      <c r="AH17" s="49">
        <v>79.040000000000006</v>
      </c>
      <c r="AI17" s="49" t="s">
        <v>109</v>
      </c>
    </row>
    <row r="18" spans="1:35" ht="17.25" customHeight="1" x14ac:dyDescent="0.2">
      <c r="A18" s="44">
        <v>13</v>
      </c>
      <c r="B18" s="45" t="s">
        <v>45</v>
      </c>
      <c r="C18" s="45" t="s">
        <v>2</v>
      </c>
      <c r="D18" s="47">
        <v>2554</v>
      </c>
      <c r="E18" s="155">
        <v>9.67</v>
      </c>
      <c r="F18" s="47" t="s">
        <v>14</v>
      </c>
      <c r="G18" s="155">
        <v>9.01</v>
      </c>
      <c r="H18" s="47" t="s">
        <v>14</v>
      </c>
      <c r="I18" s="155">
        <v>8.16</v>
      </c>
      <c r="J18" s="47" t="s">
        <v>12</v>
      </c>
      <c r="K18" s="155">
        <v>8.9499999999999993</v>
      </c>
      <c r="L18" s="47" t="s">
        <v>12</v>
      </c>
      <c r="M18" s="155">
        <v>9.81</v>
      </c>
      <c r="N18" s="47" t="s">
        <v>13</v>
      </c>
      <c r="O18" s="155">
        <v>9</v>
      </c>
      <c r="P18" s="47" t="s">
        <v>14</v>
      </c>
      <c r="Q18" s="155">
        <v>5</v>
      </c>
      <c r="R18" s="47" t="s">
        <v>14</v>
      </c>
      <c r="S18" s="155">
        <v>5</v>
      </c>
      <c r="T18" s="47" t="s">
        <v>14</v>
      </c>
      <c r="U18" s="155">
        <v>5</v>
      </c>
      <c r="V18" s="47" t="s">
        <v>14</v>
      </c>
      <c r="W18" s="155">
        <v>5</v>
      </c>
      <c r="X18" s="47" t="s">
        <v>14</v>
      </c>
      <c r="Y18" s="155">
        <v>5</v>
      </c>
      <c r="Z18" s="47" t="s">
        <v>14</v>
      </c>
      <c r="AA18" s="155">
        <v>4</v>
      </c>
      <c r="AB18" s="47" t="s">
        <v>12</v>
      </c>
      <c r="AC18" s="155">
        <v>83.6</v>
      </c>
      <c r="AD18" s="47" t="s">
        <v>12</v>
      </c>
      <c r="AE18" s="45" t="s">
        <v>90</v>
      </c>
      <c r="AF18" s="45"/>
      <c r="AG18" s="104"/>
      <c r="AH18" s="49">
        <v>81.63</v>
      </c>
      <c r="AI18" s="49" t="s">
        <v>108</v>
      </c>
    </row>
    <row r="19" spans="1:35" ht="17.25" customHeight="1" x14ac:dyDescent="0.2">
      <c r="A19" s="44">
        <v>14</v>
      </c>
      <c r="B19" s="45" t="s">
        <v>46</v>
      </c>
      <c r="C19" s="45" t="s">
        <v>96</v>
      </c>
      <c r="D19" s="47">
        <v>2555</v>
      </c>
      <c r="E19" s="155">
        <v>9.69</v>
      </c>
      <c r="F19" s="47" t="s">
        <v>14</v>
      </c>
      <c r="G19" s="155">
        <v>9.67</v>
      </c>
      <c r="H19" s="47" t="s">
        <v>14</v>
      </c>
      <c r="I19" s="155">
        <v>9.35</v>
      </c>
      <c r="J19" s="47" t="s">
        <v>14</v>
      </c>
      <c r="K19" s="155">
        <v>9.39</v>
      </c>
      <c r="L19" s="47" t="s">
        <v>14</v>
      </c>
      <c r="M19" s="155">
        <v>10.59</v>
      </c>
      <c r="N19" s="47" t="s">
        <v>13</v>
      </c>
      <c r="O19" s="155">
        <v>10</v>
      </c>
      <c r="P19" s="47" t="s">
        <v>14</v>
      </c>
      <c r="Q19" s="155">
        <v>5</v>
      </c>
      <c r="R19" s="47" t="s">
        <v>14</v>
      </c>
      <c r="S19" s="155">
        <v>4.95</v>
      </c>
      <c r="T19" s="47" t="s">
        <v>14</v>
      </c>
      <c r="U19" s="155">
        <v>5</v>
      </c>
      <c r="V19" s="47" t="s">
        <v>14</v>
      </c>
      <c r="W19" s="155">
        <v>5</v>
      </c>
      <c r="X19" s="47" t="s">
        <v>14</v>
      </c>
      <c r="Y19" s="155">
        <v>4</v>
      </c>
      <c r="Z19" s="47" t="s">
        <v>12</v>
      </c>
      <c r="AA19" s="155">
        <v>5</v>
      </c>
      <c r="AB19" s="47" t="s">
        <v>14</v>
      </c>
      <c r="AC19" s="158">
        <v>87.67</v>
      </c>
      <c r="AD19" s="47" t="s">
        <v>12</v>
      </c>
      <c r="AE19" s="45" t="s">
        <v>10</v>
      </c>
      <c r="AF19" s="45"/>
      <c r="AG19" s="104"/>
    </row>
    <row r="20" spans="1:35" ht="17.25" customHeight="1" x14ac:dyDescent="0.2">
      <c r="A20" s="44">
        <v>15</v>
      </c>
      <c r="B20" s="45" t="s">
        <v>47</v>
      </c>
      <c r="C20" s="45" t="s">
        <v>101</v>
      </c>
      <c r="D20" s="47">
        <v>2557</v>
      </c>
      <c r="E20" s="155">
        <v>9.44</v>
      </c>
      <c r="F20" s="47" t="s">
        <v>14</v>
      </c>
      <c r="G20" s="155">
        <v>9.16</v>
      </c>
      <c r="H20" s="47" t="s">
        <v>14</v>
      </c>
      <c r="I20" s="155">
        <v>9.0500000000000007</v>
      </c>
      <c r="J20" s="47" t="s">
        <v>14</v>
      </c>
      <c r="K20" s="155">
        <v>8.98</v>
      </c>
      <c r="L20" s="47" t="s">
        <v>12</v>
      </c>
      <c r="M20" s="155">
        <v>8.32</v>
      </c>
      <c r="N20" s="47" t="s">
        <v>13</v>
      </c>
      <c r="O20" s="155">
        <v>8</v>
      </c>
      <c r="P20" s="47" t="s">
        <v>12</v>
      </c>
      <c r="Q20" s="155">
        <v>4.8</v>
      </c>
      <c r="R20" s="47" t="s">
        <v>14</v>
      </c>
      <c r="S20" s="155">
        <v>3.54</v>
      </c>
      <c r="T20" s="47" t="s">
        <v>13</v>
      </c>
      <c r="U20" s="155">
        <v>5</v>
      </c>
      <c r="V20" s="47" t="s">
        <v>14</v>
      </c>
      <c r="W20" s="155">
        <v>5</v>
      </c>
      <c r="X20" s="47" t="s">
        <v>14</v>
      </c>
      <c r="Y20" s="155">
        <v>5</v>
      </c>
      <c r="Z20" s="47" t="s">
        <v>14</v>
      </c>
      <c r="AA20" s="155">
        <v>4</v>
      </c>
      <c r="AB20" s="47" t="s">
        <v>12</v>
      </c>
      <c r="AC20" s="158">
        <v>80.290000000000006</v>
      </c>
      <c r="AD20" s="47" t="s">
        <v>12</v>
      </c>
      <c r="AE20" s="45" t="s">
        <v>10</v>
      </c>
      <c r="AF20" s="45"/>
      <c r="AG20" s="104"/>
    </row>
    <row r="21" spans="1:35" ht="17.25" customHeight="1" x14ac:dyDescent="0.2">
      <c r="A21" s="44">
        <v>16</v>
      </c>
      <c r="B21" s="45" t="s">
        <v>48</v>
      </c>
      <c r="C21" s="45" t="s">
        <v>114</v>
      </c>
      <c r="D21" s="47">
        <v>2557</v>
      </c>
      <c r="E21" s="155">
        <v>9.74</v>
      </c>
      <c r="F21" s="47" t="s">
        <v>14</v>
      </c>
      <c r="G21" s="155">
        <v>9.6999999999999993</v>
      </c>
      <c r="H21" s="47" t="s">
        <v>14</v>
      </c>
      <c r="I21" s="155">
        <v>8.9600000000000009</v>
      </c>
      <c r="J21" s="47" t="s">
        <v>12</v>
      </c>
      <c r="K21" s="155">
        <v>8.98</v>
      </c>
      <c r="L21" s="47" t="s">
        <v>12</v>
      </c>
      <c r="M21" s="155">
        <v>8.4</v>
      </c>
      <c r="N21" s="47" t="s">
        <v>13</v>
      </c>
      <c r="O21" s="155">
        <v>8</v>
      </c>
      <c r="P21" s="47" t="s">
        <v>12</v>
      </c>
      <c r="Q21" s="155">
        <v>4.8</v>
      </c>
      <c r="R21" s="47" t="s">
        <v>13</v>
      </c>
      <c r="S21" s="155">
        <v>4.75</v>
      </c>
      <c r="T21" s="47" t="s">
        <v>13</v>
      </c>
      <c r="U21" s="155">
        <v>4</v>
      </c>
      <c r="V21" s="47" t="s">
        <v>12</v>
      </c>
      <c r="W21" s="155">
        <v>5</v>
      </c>
      <c r="X21" s="47" t="s">
        <v>14</v>
      </c>
      <c r="Y21" s="155">
        <v>4.5</v>
      </c>
      <c r="Z21" s="47" t="s">
        <v>14</v>
      </c>
      <c r="AA21" s="155">
        <v>4</v>
      </c>
      <c r="AB21" s="47" t="s">
        <v>12</v>
      </c>
      <c r="AC21" s="155">
        <f>E21+G21+I21+K21+M21+O21+Q21+S21+U21+W21+Y21+AA21</f>
        <v>80.829999999999984</v>
      </c>
      <c r="AD21" s="47" t="s">
        <v>12</v>
      </c>
      <c r="AE21" s="45" t="s">
        <v>90</v>
      </c>
      <c r="AF21" s="45"/>
      <c r="AG21" s="104"/>
      <c r="AI21" s="49">
        <v>2558</v>
      </c>
    </row>
    <row r="22" spans="1:35" ht="17.25" customHeight="1" x14ac:dyDescent="0.2">
      <c r="A22" s="44">
        <v>17</v>
      </c>
      <c r="B22" s="45" t="s">
        <v>49</v>
      </c>
      <c r="C22" s="45"/>
      <c r="D22" s="47">
        <v>2556</v>
      </c>
      <c r="E22" s="155">
        <v>9.69</v>
      </c>
      <c r="F22" s="47" t="s">
        <v>14</v>
      </c>
      <c r="G22" s="155">
        <v>9.76</v>
      </c>
      <c r="H22" s="47" t="s">
        <v>14</v>
      </c>
      <c r="I22" s="155">
        <v>9.44</v>
      </c>
      <c r="J22" s="47" t="s">
        <v>14</v>
      </c>
      <c r="K22" s="155">
        <v>8.82</v>
      </c>
      <c r="L22" s="47" t="s">
        <v>12</v>
      </c>
      <c r="M22" s="155">
        <v>10.61</v>
      </c>
      <c r="N22" s="47" t="s">
        <v>13</v>
      </c>
      <c r="O22" s="155">
        <v>10</v>
      </c>
      <c r="P22" s="47" t="s">
        <v>14</v>
      </c>
      <c r="Q22" s="155">
        <v>5</v>
      </c>
      <c r="R22" s="47" t="s">
        <v>14</v>
      </c>
      <c r="S22" s="155">
        <v>4.8600000000000003</v>
      </c>
      <c r="T22" s="47" t="s">
        <v>14</v>
      </c>
      <c r="U22" s="155">
        <v>5</v>
      </c>
      <c r="V22" s="47" t="s">
        <v>14</v>
      </c>
      <c r="W22" s="155">
        <v>5</v>
      </c>
      <c r="X22" s="47" t="s">
        <v>14</v>
      </c>
      <c r="Y22" s="155">
        <v>5</v>
      </c>
      <c r="Z22" s="47" t="s">
        <v>14</v>
      </c>
      <c r="AA22" s="155">
        <v>4</v>
      </c>
      <c r="AB22" s="47" t="s">
        <v>12</v>
      </c>
      <c r="AC22" s="158">
        <v>87.18</v>
      </c>
      <c r="AD22" s="47" t="s">
        <v>12</v>
      </c>
      <c r="AE22" s="45" t="s">
        <v>90</v>
      </c>
      <c r="AF22" s="45"/>
      <c r="AG22" s="104"/>
      <c r="AH22" s="49">
        <v>82.56</v>
      </c>
      <c r="AI22" s="49" t="s">
        <v>109</v>
      </c>
    </row>
    <row r="23" spans="1:35" ht="17.25" customHeight="1" x14ac:dyDescent="0.2">
      <c r="A23" s="44">
        <v>18</v>
      </c>
      <c r="B23" s="111" t="s">
        <v>138</v>
      </c>
      <c r="C23" s="45"/>
      <c r="D23" s="47">
        <v>2555</v>
      </c>
      <c r="E23" s="155">
        <v>9.82</v>
      </c>
      <c r="F23" s="47" t="s">
        <v>14</v>
      </c>
      <c r="G23" s="155">
        <v>9.6300000000000008</v>
      </c>
      <c r="H23" s="47" t="s">
        <v>14</v>
      </c>
      <c r="I23" s="155">
        <v>9.36</v>
      </c>
      <c r="J23" s="47" t="s">
        <v>14</v>
      </c>
      <c r="K23" s="155">
        <v>9.67</v>
      </c>
      <c r="L23" s="47" t="s">
        <v>14</v>
      </c>
      <c r="M23" s="69">
        <v>7.04</v>
      </c>
      <c r="N23" s="98" t="s">
        <v>27</v>
      </c>
      <c r="O23" s="155">
        <v>9</v>
      </c>
      <c r="P23" s="47" t="s">
        <v>14</v>
      </c>
      <c r="Q23" s="155">
        <v>4.8</v>
      </c>
      <c r="R23" s="47" t="s">
        <v>14</v>
      </c>
      <c r="S23" s="155">
        <v>4.93</v>
      </c>
      <c r="T23" s="47" t="s">
        <v>14</v>
      </c>
      <c r="U23" s="155">
        <v>5</v>
      </c>
      <c r="V23" s="47" t="s">
        <v>14</v>
      </c>
      <c r="W23" s="155">
        <v>5</v>
      </c>
      <c r="X23" s="47" t="s">
        <v>14</v>
      </c>
      <c r="Y23" s="155">
        <v>4</v>
      </c>
      <c r="Z23" s="47" t="s">
        <v>12</v>
      </c>
      <c r="AA23" s="155">
        <v>4</v>
      </c>
      <c r="AB23" s="47" t="s">
        <v>12</v>
      </c>
      <c r="AC23" s="158">
        <v>82.25</v>
      </c>
      <c r="AD23" s="47" t="s">
        <v>12</v>
      </c>
      <c r="AE23" s="111" t="s">
        <v>11</v>
      </c>
      <c r="AF23" s="111"/>
      <c r="AG23" s="127"/>
    </row>
    <row r="24" spans="1:35" ht="17.25" customHeight="1" x14ac:dyDescent="0.2">
      <c r="A24" s="44">
        <v>19</v>
      </c>
      <c r="B24" s="45" t="s">
        <v>50</v>
      </c>
      <c r="C24" s="45"/>
      <c r="D24" s="47">
        <v>2554</v>
      </c>
      <c r="E24" s="155">
        <v>9.43</v>
      </c>
      <c r="F24" s="47" t="s">
        <v>14</v>
      </c>
      <c r="G24" s="155">
        <v>9.2100000000000009</v>
      </c>
      <c r="H24" s="47" t="s">
        <v>14</v>
      </c>
      <c r="I24" s="155">
        <v>8.5</v>
      </c>
      <c r="J24" s="47" t="s">
        <v>12</v>
      </c>
      <c r="K24" s="155">
        <v>9.3800000000000008</v>
      </c>
      <c r="L24" s="47" t="s">
        <v>14</v>
      </c>
      <c r="M24" s="155">
        <v>10.56</v>
      </c>
      <c r="N24" s="47" t="s">
        <v>13</v>
      </c>
      <c r="O24" s="155">
        <v>10</v>
      </c>
      <c r="P24" s="47" t="s">
        <v>14</v>
      </c>
      <c r="Q24" s="155">
        <v>5</v>
      </c>
      <c r="R24" s="47" t="s">
        <v>14</v>
      </c>
      <c r="S24" s="155">
        <v>4.83</v>
      </c>
      <c r="T24" s="47" t="s">
        <v>14</v>
      </c>
      <c r="U24" s="155">
        <v>4</v>
      </c>
      <c r="V24" s="47" t="s">
        <v>12</v>
      </c>
      <c r="W24" s="155">
        <v>5</v>
      </c>
      <c r="X24" s="47" t="s">
        <v>14</v>
      </c>
      <c r="Y24" s="155">
        <v>5</v>
      </c>
      <c r="Z24" s="47" t="s">
        <v>14</v>
      </c>
      <c r="AA24" s="155">
        <v>5</v>
      </c>
      <c r="AB24" s="47" t="s">
        <v>14</v>
      </c>
      <c r="AC24" s="158">
        <v>85.91</v>
      </c>
      <c r="AD24" s="47" t="s">
        <v>12</v>
      </c>
      <c r="AE24" s="45" t="s">
        <v>10</v>
      </c>
      <c r="AF24" s="45"/>
      <c r="AG24" s="104"/>
    </row>
    <row r="25" spans="1:35" ht="17.25" customHeight="1" x14ac:dyDescent="0.2">
      <c r="A25" s="44">
        <v>20</v>
      </c>
      <c r="B25" s="45" t="s">
        <v>51</v>
      </c>
      <c r="C25" s="45"/>
      <c r="D25" s="47">
        <v>2556</v>
      </c>
      <c r="E25" s="155">
        <v>9.25</v>
      </c>
      <c r="F25" s="47" t="s">
        <v>14</v>
      </c>
      <c r="G25" s="155">
        <v>8.9700000000000006</v>
      </c>
      <c r="H25" s="47" t="s">
        <v>12</v>
      </c>
      <c r="I25" s="155">
        <v>8.9700000000000006</v>
      </c>
      <c r="J25" s="47" t="s">
        <v>12</v>
      </c>
      <c r="K25" s="155">
        <v>8.67</v>
      </c>
      <c r="L25" s="47" t="s">
        <v>12</v>
      </c>
      <c r="M25" s="155">
        <v>8.23</v>
      </c>
      <c r="N25" s="47" t="s">
        <v>13</v>
      </c>
      <c r="O25" s="155">
        <v>8</v>
      </c>
      <c r="P25" s="47" t="s">
        <v>12</v>
      </c>
      <c r="Q25" s="155">
        <v>4.3</v>
      </c>
      <c r="R25" s="47" t="s">
        <v>12</v>
      </c>
      <c r="S25" s="155">
        <v>3.75</v>
      </c>
      <c r="T25" s="47" t="s">
        <v>12</v>
      </c>
      <c r="U25" s="155">
        <v>5</v>
      </c>
      <c r="V25" s="47" t="s">
        <v>14</v>
      </c>
      <c r="W25" s="155">
        <v>5</v>
      </c>
      <c r="X25" s="47" t="s">
        <v>14</v>
      </c>
      <c r="Y25" s="155">
        <v>5</v>
      </c>
      <c r="Z25" s="47" t="s">
        <v>14</v>
      </c>
      <c r="AA25" s="155">
        <v>5</v>
      </c>
      <c r="AB25" s="47" t="s">
        <v>14</v>
      </c>
      <c r="AC25" s="158">
        <v>80.14</v>
      </c>
      <c r="AD25" s="47" t="s">
        <v>12</v>
      </c>
      <c r="AE25" s="45" t="s">
        <v>10</v>
      </c>
      <c r="AF25" s="45"/>
      <c r="AG25" s="104"/>
    </row>
    <row r="26" spans="1:35" ht="17.25" customHeight="1" x14ac:dyDescent="0.2">
      <c r="A26" s="44">
        <v>21</v>
      </c>
      <c r="B26" s="45" t="s">
        <v>52</v>
      </c>
      <c r="C26" s="45"/>
      <c r="D26" s="47">
        <v>2556</v>
      </c>
      <c r="E26" s="155">
        <v>9.77</v>
      </c>
      <c r="F26" s="47" t="s">
        <v>14</v>
      </c>
      <c r="G26" s="155">
        <v>9.6199999999999992</v>
      </c>
      <c r="H26" s="47" t="s">
        <v>14</v>
      </c>
      <c r="I26" s="155">
        <v>9.89</v>
      </c>
      <c r="J26" s="47" t="s">
        <v>14</v>
      </c>
      <c r="K26" s="155">
        <v>8.98</v>
      </c>
      <c r="L26" s="47" t="s">
        <v>12</v>
      </c>
      <c r="M26" s="155">
        <v>10.08</v>
      </c>
      <c r="N26" s="47" t="s">
        <v>13</v>
      </c>
      <c r="O26" s="155">
        <v>10</v>
      </c>
      <c r="P26" s="47" t="s">
        <v>14</v>
      </c>
      <c r="Q26" s="155">
        <v>4.8</v>
      </c>
      <c r="R26" s="47" t="s">
        <v>14</v>
      </c>
      <c r="S26" s="155">
        <v>4.93</v>
      </c>
      <c r="T26" s="47" t="s">
        <v>14</v>
      </c>
      <c r="U26" s="155">
        <v>5</v>
      </c>
      <c r="V26" s="47" t="s">
        <v>14</v>
      </c>
      <c r="W26" s="155">
        <v>5</v>
      </c>
      <c r="X26" s="47" t="s">
        <v>14</v>
      </c>
      <c r="Y26" s="155">
        <v>5</v>
      </c>
      <c r="Z26" s="47" t="s">
        <v>14</v>
      </c>
      <c r="AA26" s="155">
        <v>5</v>
      </c>
      <c r="AB26" s="47" t="s">
        <v>14</v>
      </c>
      <c r="AC26" s="158">
        <v>88.07</v>
      </c>
      <c r="AD26" s="47" t="s">
        <v>12</v>
      </c>
      <c r="AE26" s="45" t="s">
        <v>90</v>
      </c>
      <c r="AF26" s="45"/>
      <c r="AG26" s="104"/>
      <c r="AH26" s="49">
        <v>84.01</v>
      </c>
      <c r="AI26" s="49" t="s">
        <v>111</v>
      </c>
    </row>
    <row r="27" spans="1:35" ht="17.25" customHeight="1" x14ac:dyDescent="0.2">
      <c r="A27" s="44">
        <v>22</v>
      </c>
      <c r="B27" s="45" t="s">
        <v>53</v>
      </c>
      <c r="C27" s="45"/>
      <c r="D27" s="47">
        <v>2555</v>
      </c>
      <c r="E27" s="155">
        <v>9.74</v>
      </c>
      <c r="F27" s="47" t="s">
        <v>14</v>
      </c>
      <c r="G27" s="155">
        <v>9.42</v>
      </c>
      <c r="H27" s="47" t="s">
        <v>14</v>
      </c>
      <c r="I27" s="155">
        <v>8.61</v>
      </c>
      <c r="J27" s="47" t="s">
        <v>12</v>
      </c>
      <c r="K27" s="155">
        <v>7.92</v>
      </c>
      <c r="L27" s="47" t="s">
        <v>12</v>
      </c>
      <c r="M27" s="155">
        <v>8.66</v>
      </c>
      <c r="N27" s="47" t="s">
        <v>13</v>
      </c>
      <c r="O27" s="155">
        <v>8</v>
      </c>
      <c r="P27" s="47" t="s">
        <v>12</v>
      </c>
      <c r="Q27" s="155">
        <v>5</v>
      </c>
      <c r="R27" s="47" t="s">
        <v>14</v>
      </c>
      <c r="S27" s="155">
        <v>4.9800000000000004</v>
      </c>
      <c r="T27" s="47" t="s">
        <v>14</v>
      </c>
      <c r="U27" s="155">
        <v>5</v>
      </c>
      <c r="V27" s="47" t="s">
        <v>14</v>
      </c>
      <c r="W27" s="155">
        <v>4</v>
      </c>
      <c r="X27" s="47" t="s">
        <v>12</v>
      </c>
      <c r="Y27" s="155">
        <v>5</v>
      </c>
      <c r="Z27" s="47" t="s">
        <v>14</v>
      </c>
      <c r="AA27" s="155">
        <v>4</v>
      </c>
      <c r="AB27" s="47" t="s">
        <v>12</v>
      </c>
      <c r="AC27" s="158">
        <v>80.33</v>
      </c>
      <c r="AD27" s="47" t="s">
        <v>12</v>
      </c>
      <c r="AE27" s="45" t="s">
        <v>10</v>
      </c>
      <c r="AF27" s="45"/>
      <c r="AG27" s="104"/>
    </row>
    <row r="28" spans="1:35" ht="17.25" customHeight="1" x14ac:dyDescent="0.2">
      <c r="A28" s="44">
        <v>23</v>
      </c>
      <c r="B28" s="45" t="s">
        <v>54</v>
      </c>
      <c r="C28" s="45"/>
      <c r="D28" s="47">
        <v>2556</v>
      </c>
      <c r="E28" s="155">
        <v>9.5399999999999991</v>
      </c>
      <c r="F28" s="47" t="s">
        <v>14</v>
      </c>
      <c r="G28" s="155">
        <v>9.48</v>
      </c>
      <c r="H28" s="47" t="s">
        <v>14</v>
      </c>
      <c r="I28" s="155">
        <v>9.25</v>
      </c>
      <c r="J28" s="47" t="s">
        <v>14</v>
      </c>
      <c r="K28" s="155">
        <v>9.24</v>
      </c>
      <c r="L28" s="47" t="s">
        <v>14</v>
      </c>
      <c r="M28" s="155">
        <v>13.01</v>
      </c>
      <c r="N28" s="47" t="s">
        <v>12</v>
      </c>
      <c r="O28" s="155">
        <v>10</v>
      </c>
      <c r="P28" s="47" t="s">
        <v>14</v>
      </c>
      <c r="Q28" s="155">
        <v>4.8</v>
      </c>
      <c r="R28" s="47" t="s">
        <v>14</v>
      </c>
      <c r="S28" s="155">
        <v>4.95</v>
      </c>
      <c r="T28" s="47" t="s">
        <v>14</v>
      </c>
      <c r="U28" s="155">
        <v>5</v>
      </c>
      <c r="V28" s="47" t="s">
        <v>14</v>
      </c>
      <c r="W28" s="155">
        <v>5</v>
      </c>
      <c r="X28" s="47" t="s">
        <v>14</v>
      </c>
      <c r="Y28" s="155">
        <v>5</v>
      </c>
      <c r="Z28" s="47" t="s">
        <v>14</v>
      </c>
      <c r="AA28" s="155">
        <v>5</v>
      </c>
      <c r="AB28" s="47" t="s">
        <v>14</v>
      </c>
      <c r="AC28" s="158">
        <v>90.27</v>
      </c>
      <c r="AD28" s="47" t="s">
        <v>14</v>
      </c>
      <c r="AE28" s="45" t="s">
        <v>10</v>
      </c>
      <c r="AF28" s="45"/>
      <c r="AG28" s="104"/>
    </row>
    <row r="29" spans="1:35" ht="17.25" customHeight="1" x14ac:dyDescent="0.2">
      <c r="A29" s="44">
        <v>24</v>
      </c>
      <c r="B29" s="111" t="s">
        <v>55</v>
      </c>
      <c r="C29" s="45"/>
      <c r="D29" s="47">
        <v>2555</v>
      </c>
      <c r="E29" s="155">
        <v>9.57</v>
      </c>
      <c r="F29" s="47" t="s">
        <v>14</v>
      </c>
      <c r="G29" s="155">
        <v>7.69</v>
      </c>
      <c r="H29" s="47" t="s">
        <v>12</v>
      </c>
      <c r="I29" s="155">
        <v>7.96</v>
      </c>
      <c r="J29" s="47" t="s">
        <v>12</v>
      </c>
      <c r="K29" s="155">
        <v>7.89</v>
      </c>
      <c r="L29" s="47" t="s">
        <v>12</v>
      </c>
      <c r="M29" s="69">
        <v>7.87</v>
      </c>
      <c r="N29" s="98" t="s">
        <v>27</v>
      </c>
      <c r="O29" s="69">
        <v>6</v>
      </c>
      <c r="P29" s="98" t="s">
        <v>13</v>
      </c>
      <c r="Q29" s="69">
        <v>3.5</v>
      </c>
      <c r="R29" s="98" t="s">
        <v>13</v>
      </c>
      <c r="S29" s="69">
        <v>3.69</v>
      </c>
      <c r="T29" s="98" t="s">
        <v>13</v>
      </c>
      <c r="U29" s="155">
        <v>4</v>
      </c>
      <c r="V29" s="47" t="s">
        <v>12</v>
      </c>
      <c r="W29" s="155">
        <v>4</v>
      </c>
      <c r="X29" s="47" t="s">
        <v>12</v>
      </c>
      <c r="Y29" s="155">
        <v>4</v>
      </c>
      <c r="Z29" s="47" t="s">
        <v>12</v>
      </c>
      <c r="AA29" s="155">
        <v>4</v>
      </c>
      <c r="AB29" s="47" t="s">
        <v>12</v>
      </c>
      <c r="AC29" s="98">
        <v>70.17</v>
      </c>
      <c r="AD29" s="98" t="s">
        <v>13</v>
      </c>
      <c r="AE29" s="111" t="s">
        <v>11</v>
      </c>
      <c r="AF29" s="111"/>
      <c r="AG29" s="127"/>
    </row>
    <row r="30" spans="1:35" ht="17.25" customHeight="1" x14ac:dyDescent="0.2">
      <c r="A30" s="44">
        <v>25</v>
      </c>
      <c r="B30" s="111" t="s">
        <v>56</v>
      </c>
      <c r="C30" s="45"/>
      <c r="D30" s="47">
        <v>2557</v>
      </c>
      <c r="E30" s="155">
        <v>9.5399999999999991</v>
      </c>
      <c r="F30" s="47" t="s">
        <v>14</v>
      </c>
      <c r="G30" s="155">
        <v>9.42</v>
      </c>
      <c r="H30" s="47" t="s">
        <v>14</v>
      </c>
      <c r="I30" s="155">
        <v>8.9499999999999993</v>
      </c>
      <c r="J30" s="47" t="s">
        <v>12</v>
      </c>
      <c r="K30" s="155">
        <v>9.02</v>
      </c>
      <c r="L30" s="47" t="s">
        <v>14</v>
      </c>
      <c r="M30" s="69">
        <v>7.87</v>
      </c>
      <c r="N30" s="98" t="s">
        <v>27</v>
      </c>
      <c r="O30" s="69">
        <v>7</v>
      </c>
      <c r="P30" s="98" t="s">
        <v>13</v>
      </c>
      <c r="Q30" s="155">
        <v>4.3</v>
      </c>
      <c r="R30" s="47" t="s">
        <v>12</v>
      </c>
      <c r="S30" s="69">
        <v>3.67</v>
      </c>
      <c r="T30" s="98" t="s">
        <v>13</v>
      </c>
      <c r="U30" s="155">
        <v>5</v>
      </c>
      <c r="V30" s="47" t="s">
        <v>14</v>
      </c>
      <c r="W30" s="155">
        <v>5</v>
      </c>
      <c r="X30" s="47" t="s">
        <v>14</v>
      </c>
      <c r="Y30" s="155">
        <v>4</v>
      </c>
      <c r="Z30" s="47" t="s">
        <v>12</v>
      </c>
      <c r="AA30" s="155">
        <v>4</v>
      </c>
      <c r="AB30" s="47" t="s">
        <v>12</v>
      </c>
      <c r="AC30" s="158">
        <v>77.77</v>
      </c>
      <c r="AD30" s="47" t="s">
        <v>12</v>
      </c>
      <c r="AE30" s="111" t="s">
        <v>11</v>
      </c>
      <c r="AF30" s="111"/>
      <c r="AG30" s="127"/>
    </row>
    <row r="31" spans="1:35" ht="17.25" customHeight="1" x14ac:dyDescent="0.2">
      <c r="A31" s="53">
        <v>26</v>
      </c>
      <c r="B31" s="57" t="s">
        <v>57</v>
      </c>
      <c r="C31" s="57"/>
      <c r="D31" s="56">
        <v>2555</v>
      </c>
      <c r="E31" s="156">
        <v>9.6300000000000008</v>
      </c>
      <c r="F31" s="56" t="s">
        <v>14</v>
      </c>
      <c r="G31" s="156">
        <v>9.41</v>
      </c>
      <c r="H31" s="56" t="s">
        <v>14</v>
      </c>
      <c r="I31" s="156">
        <v>9.25</v>
      </c>
      <c r="J31" s="56" t="s">
        <v>14</v>
      </c>
      <c r="K31" s="156">
        <v>8.9499999999999993</v>
      </c>
      <c r="L31" s="56" t="s">
        <v>12</v>
      </c>
      <c r="M31" s="156">
        <v>10.51</v>
      </c>
      <c r="N31" s="56" t="s">
        <v>13</v>
      </c>
      <c r="O31" s="156">
        <v>8</v>
      </c>
      <c r="P31" s="56" t="s">
        <v>12</v>
      </c>
      <c r="Q31" s="156">
        <v>3.8</v>
      </c>
      <c r="R31" s="56" t="s">
        <v>12</v>
      </c>
      <c r="S31" s="156">
        <v>4.9800000000000004</v>
      </c>
      <c r="T31" s="56" t="s">
        <v>14</v>
      </c>
      <c r="U31" s="156">
        <v>5</v>
      </c>
      <c r="V31" s="56" t="s">
        <v>14</v>
      </c>
      <c r="W31" s="156">
        <v>5</v>
      </c>
      <c r="X31" s="56" t="s">
        <v>14</v>
      </c>
      <c r="Y31" s="156">
        <v>5</v>
      </c>
      <c r="Z31" s="56" t="s">
        <v>14</v>
      </c>
      <c r="AA31" s="156">
        <v>5</v>
      </c>
      <c r="AB31" s="56" t="s">
        <v>14</v>
      </c>
      <c r="AC31" s="160">
        <v>84.53</v>
      </c>
      <c r="AD31" s="56" t="s">
        <v>12</v>
      </c>
      <c r="AE31" s="57" t="s">
        <v>10</v>
      </c>
      <c r="AF31" s="57"/>
      <c r="AG31" s="104"/>
    </row>
    <row r="32" spans="1:35" ht="17.25" customHeight="1" x14ac:dyDescent="0.2">
      <c r="A32" s="107">
        <v>27</v>
      </c>
      <c r="B32" s="108" t="s">
        <v>58</v>
      </c>
      <c r="C32" s="108"/>
      <c r="D32" s="109">
        <v>2554</v>
      </c>
      <c r="E32" s="154">
        <v>9.94</v>
      </c>
      <c r="F32" s="109" t="s">
        <v>14</v>
      </c>
      <c r="G32" s="154">
        <v>9.9</v>
      </c>
      <c r="H32" s="109" t="s">
        <v>14</v>
      </c>
      <c r="I32" s="154">
        <v>9.92</v>
      </c>
      <c r="J32" s="109" t="s">
        <v>14</v>
      </c>
      <c r="K32" s="154">
        <v>9.1</v>
      </c>
      <c r="L32" s="109" t="s">
        <v>14</v>
      </c>
      <c r="M32" s="154">
        <v>9.6300000000000008</v>
      </c>
      <c r="N32" s="109" t="s">
        <v>13</v>
      </c>
      <c r="O32" s="154">
        <v>10</v>
      </c>
      <c r="P32" s="109" t="s">
        <v>14</v>
      </c>
      <c r="Q32" s="154">
        <v>4.8</v>
      </c>
      <c r="R32" s="109" t="s">
        <v>14</v>
      </c>
      <c r="S32" s="154">
        <v>4.84</v>
      </c>
      <c r="T32" s="109" t="s">
        <v>14</v>
      </c>
      <c r="U32" s="154">
        <v>5</v>
      </c>
      <c r="V32" s="109" t="s">
        <v>14</v>
      </c>
      <c r="W32" s="154">
        <v>5</v>
      </c>
      <c r="X32" s="109" t="s">
        <v>14</v>
      </c>
      <c r="Y32" s="154">
        <v>5</v>
      </c>
      <c r="Z32" s="109" t="s">
        <v>14</v>
      </c>
      <c r="AA32" s="154">
        <v>5</v>
      </c>
      <c r="AB32" s="109" t="s">
        <v>14</v>
      </c>
      <c r="AC32" s="157">
        <v>88.13</v>
      </c>
      <c r="AD32" s="109" t="s">
        <v>12</v>
      </c>
      <c r="AE32" s="108" t="s">
        <v>10</v>
      </c>
      <c r="AF32" s="108"/>
      <c r="AG32" s="104"/>
    </row>
    <row r="33" spans="1:35" ht="17.25" customHeight="1" x14ac:dyDescent="0.2">
      <c r="A33" s="44">
        <v>28</v>
      </c>
      <c r="B33" s="45" t="s">
        <v>59</v>
      </c>
      <c r="C33" s="45"/>
      <c r="D33" s="47">
        <v>2557</v>
      </c>
      <c r="E33" s="155">
        <v>9.44</v>
      </c>
      <c r="F33" s="47" t="s">
        <v>14</v>
      </c>
      <c r="G33" s="155">
        <v>9.5</v>
      </c>
      <c r="H33" s="47" t="s">
        <v>14</v>
      </c>
      <c r="I33" s="155">
        <v>8.8000000000000007</v>
      </c>
      <c r="J33" s="47" t="s">
        <v>12</v>
      </c>
      <c r="K33" s="155">
        <v>9.19</v>
      </c>
      <c r="L33" s="47" t="s">
        <v>14</v>
      </c>
      <c r="M33" s="155">
        <v>9.6199999999999992</v>
      </c>
      <c r="N33" s="47" t="s">
        <v>13</v>
      </c>
      <c r="O33" s="155">
        <v>8</v>
      </c>
      <c r="P33" s="47" t="s">
        <v>12</v>
      </c>
      <c r="Q33" s="155">
        <v>4.5</v>
      </c>
      <c r="R33" s="47" t="s">
        <v>14</v>
      </c>
      <c r="S33" s="155">
        <v>3.55</v>
      </c>
      <c r="T33" s="47" t="s">
        <v>13</v>
      </c>
      <c r="U33" s="155">
        <v>5</v>
      </c>
      <c r="V33" s="47" t="s">
        <v>14</v>
      </c>
      <c r="W33" s="155">
        <v>5</v>
      </c>
      <c r="X33" s="47" t="s">
        <v>14</v>
      </c>
      <c r="Y33" s="155">
        <v>5</v>
      </c>
      <c r="Z33" s="47" t="s">
        <v>14</v>
      </c>
      <c r="AA33" s="155">
        <v>5</v>
      </c>
      <c r="AB33" s="47" t="s">
        <v>14</v>
      </c>
      <c r="AC33" s="155">
        <v>82.6</v>
      </c>
      <c r="AD33" s="47" t="s">
        <v>12</v>
      </c>
      <c r="AE33" s="45" t="s">
        <v>10</v>
      </c>
      <c r="AF33" s="45"/>
      <c r="AG33" s="104"/>
    </row>
    <row r="34" spans="1:35" ht="17.25" customHeight="1" x14ac:dyDescent="0.2">
      <c r="A34" s="53">
        <v>29</v>
      </c>
      <c r="B34" s="57" t="s">
        <v>60</v>
      </c>
      <c r="C34" s="57"/>
      <c r="D34" s="56">
        <v>2554</v>
      </c>
      <c r="E34" s="156">
        <v>9.76</v>
      </c>
      <c r="F34" s="56" t="s">
        <v>14</v>
      </c>
      <c r="G34" s="156">
        <v>9.92</v>
      </c>
      <c r="H34" s="56" t="s">
        <v>14</v>
      </c>
      <c r="I34" s="156">
        <v>9.7899999999999991</v>
      </c>
      <c r="J34" s="56" t="s">
        <v>14</v>
      </c>
      <c r="K34" s="156">
        <v>9</v>
      </c>
      <c r="L34" s="56" t="s">
        <v>14</v>
      </c>
      <c r="M34" s="156">
        <v>8.02</v>
      </c>
      <c r="N34" s="56" t="s">
        <v>13</v>
      </c>
      <c r="O34" s="156">
        <v>9</v>
      </c>
      <c r="P34" s="56" t="s">
        <v>14</v>
      </c>
      <c r="Q34" s="156">
        <v>4.0999999999999996</v>
      </c>
      <c r="R34" s="56" t="s">
        <v>12</v>
      </c>
      <c r="S34" s="156">
        <v>3.49</v>
      </c>
      <c r="T34" s="56" t="s">
        <v>13</v>
      </c>
      <c r="U34" s="156">
        <v>4</v>
      </c>
      <c r="V34" s="56" t="s">
        <v>12</v>
      </c>
      <c r="W34" s="156">
        <v>4</v>
      </c>
      <c r="X34" s="56" t="s">
        <v>12</v>
      </c>
      <c r="Y34" s="156">
        <v>5</v>
      </c>
      <c r="Z34" s="56" t="s">
        <v>14</v>
      </c>
      <c r="AA34" s="156">
        <v>4</v>
      </c>
      <c r="AB34" s="56" t="s">
        <v>12</v>
      </c>
      <c r="AC34" s="160">
        <v>80.08</v>
      </c>
      <c r="AD34" s="56" t="s">
        <v>12</v>
      </c>
      <c r="AE34" s="57" t="s">
        <v>10</v>
      </c>
      <c r="AF34" s="57"/>
      <c r="AG34" s="104"/>
    </row>
    <row r="35" spans="1:35" ht="17.25" customHeight="1" x14ac:dyDescent="0.2">
      <c r="A35" s="107">
        <v>30</v>
      </c>
      <c r="B35" s="108" t="s">
        <v>61</v>
      </c>
      <c r="C35" s="108"/>
      <c r="D35" s="109">
        <v>2555</v>
      </c>
      <c r="E35" s="154">
        <v>9.43</v>
      </c>
      <c r="F35" s="109" t="s">
        <v>14</v>
      </c>
      <c r="G35" s="154">
        <v>9.6199999999999992</v>
      </c>
      <c r="H35" s="109" t="s">
        <v>14</v>
      </c>
      <c r="I35" s="154">
        <v>9.93</v>
      </c>
      <c r="J35" s="109" t="s">
        <v>14</v>
      </c>
      <c r="K35" s="154">
        <v>9.4499999999999993</v>
      </c>
      <c r="L35" s="109" t="s">
        <v>14</v>
      </c>
      <c r="M35" s="154">
        <v>8.65</v>
      </c>
      <c r="N35" s="109" t="s">
        <v>13</v>
      </c>
      <c r="O35" s="154">
        <v>10</v>
      </c>
      <c r="P35" s="109" t="s">
        <v>14</v>
      </c>
      <c r="Q35" s="154">
        <v>5</v>
      </c>
      <c r="R35" s="109" t="s">
        <v>14</v>
      </c>
      <c r="S35" s="154">
        <v>4.6900000000000004</v>
      </c>
      <c r="T35" s="109" t="s">
        <v>14</v>
      </c>
      <c r="U35" s="154">
        <v>5</v>
      </c>
      <c r="V35" s="109" t="s">
        <v>14</v>
      </c>
      <c r="W35" s="154">
        <v>5</v>
      </c>
      <c r="X35" s="109" t="s">
        <v>14</v>
      </c>
      <c r="Y35" s="154">
        <v>5</v>
      </c>
      <c r="Z35" s="109" t="s">
        <v>14</v>
      </c>
      <c r="AA35" s="154">
        <v>5</v>
      </c>
      <c r="AB35" s="109" t="s">
        <v>14</v>
      </c>
      <c r="AC35" s="157">
        <v>86.77</v>
      </c>
      <c r="AD35" s="109" t="s">
        <v>12</v>
      </c>
      <c r="AE35" s="108" t="s">
        <v>10</v>
      </c>
      <c r="AF35" s="108"/>
      <c r="AG35" s="104"/>
    </row>
    <row r="36" spans="1:35" ht="17.25" customHeight="1" x14ac:dyDescent="0.2">
      <c r="A36" s="44">
        <v>31</v>
      </c>
      <c r="B36" s="45" t="s">
        <v>62</v>
      </c>
      <c r="C36" s="45"/>
      <c r="D36" s="47">
        <v>2556</v>
      </c>
      <c r="E36" s="155">
        <v>9.5</v>
      </c>
      <c r="F36" s="47" t="s">
        <v>14</v>
      </c>
      <c r="G36" s="155">
        <v>9.34</v>
      </c>
      <c r="H36" s="47" t="s">
        <v>14</v>
      </c>
      <c r="I36" s="155">
        <v>9.2100000000000009</v>
      </c>
      <c r="J36" s="47" t="s">
        <v>14</v>
      </c>
      <c r="K36" s="155">
        <v>8.5</v>
      </c>
      <c r="L36" s="47" t="s">
        <v>12</v>
      </c>
      <c r="M36" s="155">
        <v>8.4600000000000009</v>
      </c>
      <c r="N36" s="47" t="s">
        <v>13</v>
      </c>
      <c r="O36" s="155">
        <v>8</v>
      </c>
      <c r="P36" s="47" t="s">
        <v>12</v>
      </c>
      <c r="Q36" s="155">
        <v>4.8</v>
      </c>
      <c r="R36" s="47" t="s">
        <v>14</v>
      </c>
      <c r="S36" s="155">
        <v>4.6500000000000004</v>
      </c>
      <c r="T36" s="47" t="s">
        <v>14</v>
      </c>
      <c r="U36" s="155">
        <v>5</v>
      </c>
      <c r="V36" s="47" t="s">
        <v>14</v>
      </c>
      <c r="W36" s="155">
        <v>5</v>
      </c>
      <c r="X36" s="47" t="s">
        <v>14</v>
      </c>
      <c r="Y36" s="155">
        <v>5</v>
      </c>
      <c r="Z36" s="47" t="s">
        <v>14</v>
      </c>
      <c r="AA36" s="155">
        <v>4</v>
      </c>
      <c r="AB36" s="47" t="s">
        <v>12</v>
      </c>
      <c r="AC36" s="158">
        <v>81.459999999999994</v>
      </c>
      <c r="AD36" s="47" t="s">
        <v>12</v>
      </c>
      <c r="AE36" s="45" t="s">
        <v>90</v>
      </c>
      <c r="AF36" s="45"/>
      <c r="AG36" s="104"/>
      <c r="AH36" s="49">
        <v>80.05</v>
      </c>
      <c r="AI36" s="49" t="s">
        <v>112</v>
      </c>
    </row>
    <row r="37" spans="1:35" ht="17.25" customHeight="1" x14ac:dyDescent="0.2">
      <c r="A37" s="44">
        <v>32</v>
      </c>
      <c r="B37" s="45" t="s">
        <v>63</v>
      </c>
      <c r="C37" s="45"/>
      <c r="D37" s="47">
        <v>2555</v>
      </c>
      <c r="E37" s="155">
        <v>9.35</v>
      </c>
      <c r="F37" s="47" t="s">
        <v>14</v>
      </c>
      <c r="G37" s="155">
        <v>9.66</v>
      </c>
      <c r="H37" s="47" t="s">
        <v>14</v>
      </c>
      <c r="I37" s="155">
        <v>9.26</v>
      </c>
      <c r="J37" s="47" t="s">
        <v>14</v>
      </c>
      <c r="K37" s="155">
        <v>8.25</v>
      </c>
      <c r="L37" s="47" t="s">
        <v>12</v>
      </c>
      <c r="M37" s="155">
        <v>8.2799999999999994</v>
      </c>
      <c r="N37" s="47" t="s">
        <v>13</v>
      </c>
      <c r="O37" s="155">
        <v>8</v>
      </c>
      <c r="P37" s="47" t="s">
        <v>12</v>
      </c>
      <c r="Q37" s="155">
        <v>4.8</v>
      </c>
      <c r="R37" s="47" t="s">
        <v>12</v>
      </c>
      <c r="S37" s="155">
        <v>4.6900000000000004</v>
      </c>
      <c r="T37" s="47" t="s">
        <v>14</v>
      </c>
      <c r="U37" s="155">
        <v>5</v>
      </c>
      <c r="V37" s="47" t="s">
        <v>14</v>
      </c>
      <c r="W37" s="155">
        <v>5</v>
      </c>
      <c r="X37" s="47" t="s">
        <v>14</v>
      </c>
      <c r="Y37" s="155">
        <v>5</v>
      </c>
      <c r="Z37" s="47" t="s">
        <v>14</v>
      </c>
      <c r="AA37" s="155">
        <v>5</v>
      </c>
      <c r="AB37" s="47" t="s">
        <v>14</v>
      </c>
      <c r="AC37" s="158">
        <v>82.29</v>
      </c>
      <c r="AD37" s="47" t="s">
        <v>12</v>
      </c>
      <c r="AE37" s="45" t="s">
        <v>10</v>
      </c>
      <c r="AF37" s="45"/>
      <c r="AG37" s="104"/>
    </row>
    <row r="38" spans="1:35" ht="17.25" customHeight="1" x14ac:dyDescent="0.2">
      <c r="A38" s="44">
        <v>33</v>
      </c>
      <c r="B38" s="45" t="s">
        <v>64</v>
      </c>
      <c r="C38" s="45"/>
      <c r="D38" s="47">
        <v>2554</v>
      </c>
      <c r="E38" s="155">
        <v>9.84</v>
      </c>
      <c r="F38" s="47" t="s">
        <v>14</v>
      </c>
      <c r="G38" s="155">
        <v>9.57</v>
      </c>
      <c r="H38" s="47" t="s">
        <v>14</v>
      </c>
      <c r="I38" s="155">
        <v>9.9</v>
      </c>
      <c r="J38" s="47" t="s">
        <v>14</v>
      </c>
      <c r="K38" s="155">
        <v>9.3800000000000008</v>
      </c>
      <c r="L38" s="47" t="s">
        <v>14</v>
      </c>
      <c r="M38" s="155">
        <v>9</v>
      </c>
      <c r="N38" s="47" t="s">
        <v>13</v>
      </c>
      <c r="O38" s="155">
        <v>9</v>
      </c>
      <c r="P38" s="47" t="s">
        <v>14</v>
      </c>
      <c r="Q38" s="155">
        <v>5</v>
      </c>
      <c r="R38" s="47" t="s">
        <v>14</v>
      </c>
      <c r="S38" s="155">
        <v>4.66</v>
      </c>
      <c r="T38" s="47" t="s">
        <v>14</v>
      </c>
      <c r="U38" s="155">
        <v>4</v>
      </c>
      <c r="V38" s="47" t="s">
        <v>12</v>
      </c>
      <c r="W38" s="155">
        <v>4</v>
      </c>
      <c r="X38" s="47" t="s">
        <v>12</v>
      </c>
      <c r="Y38" s="155">
        <v>4.5999999999999996</v>
      </c>
      <c r="Z38" s="47" t="s">
        <v>14</v>
      </c>
      <c r="AA38" s="155">
        <v>4</v>
      </c>
      <c r="AB38" s="47" t="s">
        <v>12</v>
      </c>
      <c r="AC38" s="158">
        <v>83.04</v>
      </c>
      <c r="AD38" s="47" t="s">
        <v>12</v>
      </c>
      <c r="AE38" s="45" t="s">
        <v>10</v>
      </c>
      <c r="AF38" s="45"/>
      <c r="AG38" s="104"/>
    </row>
    <row r="39" spans="1:35" ht="17.25" customHeight="1" x14ac:dyDescent="0.2">
      <c r="A39" s="44">
        <v>34</v>
      </c>
      <c r="B39" s="45" t="s">
        <v>65</v>
      </c>
      <c r="C39" s="45"/>
      <c r="D39" s="47">
        <v>2555</v>
      </c>
      <c r="E39" s="155">
        <v>9.6199999999999992</v>
      </c>
      <c r="F39" s="47" t="s">
        <v>14</v>
      </c>
      <c r="G39" s="155">
        <v>9.7799999999999994</v>
      </c>
      <c r="H39" s="47" t="s">
        <v>14</v>
      </c>
      <c r="I39" s="155">
        <v>8.7100000000000009</v>
      </c>
      <c r="J39" s="47" t="s">
        <v>12</v>
      </c>
      <c r="K39" s="155">
        <v>8.43</v>
      </c>
      <c r="L39" s="47" t="s">
        <v>12</v>
      </c>
      <c r="M39" s="155">
        <v>8.3699999999999992</v>
      </c>
      <c r="N39" s="47" t="s">
        <v>13</v>
      </c>
      <c r="O39" s="155">
        <v>8</v>
      </c>
      <c r="P39" s="47" t="s">
        <v>12</v>
      </c>
      <c r="Q39" s="155">
        <v>4.8</v>
      </c>
      <c r="R39" s="47" t="s">
        <v>14</v>
      </c>
      <c r="S39" s="155">
        <v>3.52</v>
      </c>
      <c r="T39" s="47" t="s">
        <v>13</v>
      </c>
      <c r="U39" s="155">
        <v>5</v>
      </c>
      <c r="V39" s="47" t="s">
        <v>14</v>
      </c>
      <c r="W39" s="155">
        <v>5</v>
      </c>
      <c r="X39" s="47" t="s">
        <v>14</v>
      </c>
      <c r="Y39" s="155">
        <v>5</v>
      </c>
      <c r="Z39" s="47" t="s">
        <v>14</v>
      </c>
      <c r="AA39" s="155">
        <v>4</v>
      </c>
      <c r="AB39" s="47" t="s">
        <v>12</v>
      </c>
      <c r="AC39" s="158">
        <v>80.23</v>
      </c>
      <c r="AD39" s="47" t="s">
        <v>12</v>
      </c>
      <c r="AE39" s="45" t="s">
        <v>10</v>
      </c>
      <c r="AF39" s="45"/>
      <c r="AG39" s="104"/>
    </row>
    <row r="40" spans="1:35" ht="17.25" customHeight="1" x14ac:dyDescent="0.2">
      <c r="A40" s="44">
        <v>35</v>
      </c>
      <c r="B40" s="45" t="s">
        <v>66</v>
      </c>
      <c r="C40" s="45"/>
      <c r="D40" s="47">
        <v>2557</v>
      </c>
      <c r="E40" s="155">
        <v>9.6300000000000008</v>
      </c>
      <c r="F40" s="47" t="s">
        <v>14</v>
      </c>
      <c r="G40" s="155">
        <v>9.61</v>
      </c>
      <c r="H40" s="47" t="s">
        <v>14</v>
      </c>
      <c r="I40" s="155">
        <v>9.26</v>
      </c>
      <c r="J40" s="47" t="s">
        <v>14</v>
      </c>
      <c r="K40" s="155">
        <v>9.24</v>
      </c>
      <c r="L40" s="47" t="s">
        <v>14</v>
      </c>
      <c r="M40" s="155">
        <v>9.7200000000000006</v>
      </c>
      <c r="N40" s="47" t="s">
        <v>13</v>
      </c>
      <c r="O40" s="155">
        <v>10</v>
      </c>
      <c r="P40" s="47" t="s">
        <v>14</v>
      </c>
      <c r="Q40" s="155">
        <v>5</v>
      </c>
      <c r="R40" s="47" t="s">
        <v>14</v>
      </c>
      <c r="S40" s="155">
        <v>4.8600000000000003</v>
      </c>
      <c r="T40" s="47" t="s">
        <v>14</v>
      </c>
      <c r="U40" s="155">
        <v>5</v>
      </c>
      <c r="V40" s="47" t="s">
        <v>14</v>
      </c>
      <c r="W40" s="155">
        <v>5</v>
      </c>
      <c r="X40" s="47" t="s">
        <v>14</v>
      </c>
      <c r="Y40" s="155">
        <v>5</v>
      </c>
      <c r="Z40" s="47" t="s">
        <v>14</v>
      </c>
      <c r="AA40" s="155">
        <v>5</v>
      </c>
      <c r="AB40" s="47" t="s">
        <v>14</v>
      </c>
      <c r="AC40" s="158">
        <v>87.32</v>
      </c>
      <c r="AD40" s="47" t="s">
        <v>12</v>
      </c>
      <c r="AE40" s="45" t="s">
        <v>10</v>
      </c>
      <c r="AF40" s="45"/>
      <c r="AG40" s="104"/>
    </row>
    <row r="41" spans="1:35" ht="17.25" customHeight="1" x14ac:dyDescent="0.2">
      <c r="A41" s="44">
        <v>36</v>
      </c>
      <c r="B41" s="45" t="s">
        <v>67</v>
      </c>
      <c r="C41" s="45"/>
      <c r="D41" s="47">
        <v>2556</v>
      </c>
      <c r="E41" s="155">
        <v>9.5500000000000007</v>
      </c>
      <c r="F41" s="47" t="s">
        <v>14</v>
      </c>
      <c r="G41" s="155">
        <v>9.5500000000000007</v>
      </c>
      <c r="H41" s="47" t="s">
        <v>14</v>
      </c>
      <c r="I41" s="155">
        <v>9.0299999999999994</v>
      </c>
      <c r="J41" s="47" t="s">
        <v>14</v>
      </c>
      <c r="K41" s="155">
        <v>8.7100000000000009</v>
      </c>
      <c r="L41" s="47" t="s">
        <v>12</v>
      </c>
      <c r="M41" s="155">
        <v>9.56</v>
      </c>
      <c r="N41" s="47" t="s">
        <v>13</v>
      </c>
      <c r="O41" s="155">
        <v>8</v>
      </c>
      <c r="P41" s="47" t="s">
        <v>12</v>
      </c>
      <c r="Q41" s="155">
        <v>4.5</v>
      </c>
      <c r="R41" s="47" t="s">
        <v>14</v>
      </c>
      <c r="S41" s="155">
        <v>4.83</v>
      </c>
      <c r="T41" s="47" t="s">
        <v>14</v>
      </c>
      <c r="U41" s="155">
        <v>5</v>
      </c>
      <c r="V41" s="47" t="s">
        <v>14</v>
      </c>
      <c r="W41" s="155">
        <v>5</v>
      </c>
      <c r="X41" s="47" t="s">
        <v>14</v>
      </c>
      <c r="Y41" s="155">
        <v>5</v>
      </c>
      <c r="Z41" s="47" t="s">
        <v>14</v>
      </c>
      <c r="AA41" s="155">
        <v>5</v>
      </c>
      <c r="AB41" s="47" t="s">
        <v>14</v>
      </c>
      <c r="AC41" s="158">
        <v>83.73</v>
      </c>
      <c r="AD41" s="47" t="s">
        <v>12</v>
      </c>
      <c r="AE41" s="45" t="s">
        <v>90</v>
      </c>
      <c r="AF41" s="45"/>
      <c r="AG41" s="104"/>
      <c r="AH41" s="49">
        <v>79.61</v>
      </c>
      <c r="AI41" s="49" t="s">
        <v>105</v>
      </c>
    </row>
    <row r="42" spans="1:35" ht="17.25" customHeight="1" x14ac:dyDescent="0.2">
      <c r="A42" s="44">
        <v>37</v>
      </c>
      <c r="B42" s="111" t="s">
        <v>68</v>
      </c>
      <c r="C42" s="51"/>
      <c r="D42" s="47">
        <v>2556</v>
      </c>
      <c r="E42" s="155">
        <v>9.89</v>
      </c>
      <c r="F42" s="47" t="s">
        <v>14</v>
      </c>
      <c r="G42" s="155">
        <v>9.36</v>
      </c>
      <c r="H42" s="47" t="s">
        <v>14</v>
      </c>
      <c r="I42" s="69">
        <v>6.69</v>
      </c>
      <c r="J42" s="98" t="s">
        <v>13</v>
      </c>
      <c r="K42" s="69">
        <v>7.33</v>
      </c>
      <c r="L42" s="98" t="s">
        <v>13</v>
      </c>
      <c r="M42" s="69">
        <v>6.83</v>
      </c>
      <c r="N42" s="98" t="s">
        <v>27</v>
      </c>
      <c r="O42" s="69">
        <v>6</v>
      </c>
      <c r="P42" s="98" t="s">
        <v>13</v>
      </c>
      <c r="Q42" s="155">
        <v>4.3</v>
      </c>
      <c r="R42" s="47" t="s">
        <v>12</v>
      </c>
      <c r="S42" s="69">
        <v>3.52</v>
      </c>
      <c r="T42" s="98" t="s">
        <v>13</v>
      </c>
      <c r="U42" s="155">
        <v>4</v>
      </c>
      <c r="V42" s="47" t="s">
        <v>12</v>
      </c>
      <c r="W42" s="69">
        <v>3</v>
      </c>
      <c r="X42" s="98" t="s">
        <v>13</v>
      </c>
      <c r="Y42" s="155">
        <v>5</v>
      </c>
      <c r="Z42" s="47" t="s">
        <v>14</v>
      </c>
      <c r="AA42" s="155">
        <v>4</v>
      </c>
      <c r="AB42" s="47" t="s">
        <v>12</v>
      </c>
      <c r="AC42" s="98">
        <v>69.92</v>
      </c>
      <c r="AD42" s="98" t="s">
        <v>13</v>
      </c>
      <c r="AE42" s="111" t="s">
        <v>11</v>
      </c>
      <c r="AF42" s="111"/>
      <c r="AG42" s="127"/>
    </row>
    <row r="43" spans="1:35" ht="17.25" customHeight="1" x14ac:dyDescent="0.2">
      <c r="A43" s="44">
        <v>38</v>
      </c>
      <c r="B43" s="111" t="s">
        <v>69</v>
      </c>
      <c r="C43" s="51"/>
      <c r="D43" s="47">
        <v>2555</v>
      </c>
      <c r="E43" s="155">
        <v>9.35</v>
      </c>
      <c r="F43" s="47" t="s">
        <v>14</v>
      </c>
      <c r="G43" s="155">
        <v>8.91</v>
      </c>
      <c r="H43" s="47" t="s">
        <v>12</v>
      </c>
      <c r="I43" s="155">
        <v>8.9</v>
      </c>
      <c r="J43" s="47" t="s">
        <v>12</v>
      </c>
      <c r="K43" s="155">
        <v>8</v>
      </c>
      <c r="L43" s="47" t="s">
        <v>12</v>
      </c>
      <c r="M43" s="69">
        <v>5.35</v>
      </c>
      <c r="N43" s="98" t="s">
        <v>27</v>
      </c>
      <c r="O43" s="155">
        <v>8</v>
      </c>
      <c r="P43" s="47" t="s">
        <v>12</v>
      </c>
      <c r="Q43" s="155">
        <v>4.3</v>
      </c>
      <c r="R43" s="47" t="s">
        <v>12</v>
      </c>
      <c r="S43" s="155">
        <v>4.75</v>
      </c>
      <c r="T43" s="47" t="s">
        <v>14</v>
      </c>
      <c r="U43" s="155">
        <v>4</v>
      </c>
      <c r="V43" s="47" t="s">
        <v>12</v>
      </c>
      <c r="W43" s="155">
        <v>4</v>
      </c>
      <c r="X43" s="47" t="s">
        <v>12</v>
      </c>
      <c r="Y43" s="155">
        <v>4.5</v>
      </c>
      <c r="Z43" s="47" t="s">
        <v>14</v>
      </c>
      <c r="AA43" s="155">
        <v>4</v>
      </c>
      <c r="AB43" s="47" t="s">
        <v>12</v>
      </c>
      <c r="AC43" s="98">
        <v>74.06</v>
      </c>
      <c r="AD43" s="98" t="s">
        <v>13</v>
      </c>
      <c r="AE43" s="111" t="s">
        <v>11</v>
      </c>
      <c r="AF43" s="111" t="s">
        <v>88</v>
      </c>
      <c r="AG43" s="127"/>
    </row>
    <row r="44" spans="1:35" ht="17.25" customHeight="1" x14ac:dyDescent="0.2">
      <c r="A44" s="44">
        <v>39</v>
      </c>
      <c r="B44" s="45" t="s">
        <v>70</v>
      </c>
      <c r="C44" s="45"/>
      <c r="D44" s="47">
        <v>2556</v>
      </c>
      <c r="E44" s="155">
        <v>9.58</v>
      </c>
      <c r="F44" s="47" t="s">
        <v>14</v>
      </c>
      <c r="G44" s="155">
        <v>9.4600000000000009</v>
      </c>
      <c r="H44" s="47" t="s">
        <v>14</v>
      </c>
      <c r="I44" s="155">
        <v>8.81</v>
      </c>
      <c r="J44" s="47" t="s">
        <v>12</v>
      </c>
      <c r="K44" s="155">
        <v>8.74</v>
      </c>
      <c r="L44" s="47" t="s">
        <v>12</v>
      </c>
      <c r="M44" s="155">
        <v>9.19</v>
      </c>
      <c r="N44" s="47" t="s">
        <v>13</v>
      </c>
      <c r="O44" s="155">
        <v>8</v>
      </c>
      <c r="P44" s="47" t="s">
        <v>12</v>
      </c>
      <c r="Q44" s="155">
        <v>4.5</v>
      </c>
      <c r="R44" s="47" t="s">
        <v>14</v>
      </c>
      <c r="S44" s="155">
        <v>4.6900000000000004</v>
      </c>
      <c r="T44" s="47" t="s">
        <v>14</v>
      </c>
      <c r="U44" s="155">
        <v>5</v>
      </c>
      <c r="V44" s="47" t="s">
        <v>14</v>
      </c>
      <c r="W44" s="155">
        <v>4</v>
      </c>
      <c r="X44" s="47" t="s">
        <v>12</v>
      </c>
      <c r="Y44" s="155">
        <v>5</v>
      </c>
      <c r="Z44" s="47" t="s">
        <v>14</v>
      </c>
      <c r="AA44" s="155">
        <v>5</v>
      </c>
      <c r="AB44" s="47" t="s">
        <v>14</v>
      </c>
      <c r="AC44" s="158">
        <v>81.97</v>
      </c>
      <c r="AD44" s="47" t="s">
        <v>12</v>
      </c>
      <c r="AE44" s="45" t="s">
        <v>90</v>
      </c>
      <c r="AF44" s="45"/>
      <c r="AG44" s="104"/>
      <c r="AH44" s="49">
        <v>77.41</v>
      </c>
      <c r="AI44" s="49" t="s">
        <v>105</v>
      </c>
    </row>
    <row r="45" spans="1:35" ht="17.25" customHeight="1" x14ac:dyDescent="0.2">
      <c r="A45" s="44">
        <v>40</v>
      </c>
      <c r="B45" s="45" t="s">
        <v>71</v>
      </c>
      <c r="C45" s="45"/>
      <c r="D45" s="47">
        <v>2557</v>
      </c>
      <c r="E45" s="155">
        <v>9.57</v>
      </c>
      <c r="F45" s="47" t="s">
        <v>14</v>
      </c>
      <c r="G45" s="155">
        <v>9.67</v>
      </c>
      <c r="H45" s="47" t="s">
        <v>14</v>
      </c>
      <c r="I45" s="155">
        <v>9.58</v>
      </c>
      <c r="J45" s="47" t="s">
        <v>14</v>
      </c>
      <c r="K45" s="155">
        <v>8.93</v>
      </c>
      <c r="L45" s="47" t="s">
        <v>12</v>
      </c>
      <c r="M45" s="155">
        <v>11.47</v>
      </c>
      <c r="N45" s="47" t="s">
        <v>13</v>
      </c>
      <c r="O45" s="155">
        <v>10</v>
      </c>
      <c r="P45" s="47" t="s">
        <v>14</v>
      </c>
      <c r="Q45" s="155">
        <v>5</v>
      </c>
      <c r="R45" s="47" t="s">
        <v>14</v>
      </c>
      <c r="S45" s="155">
        <v>4.8</v>
      </c>
      <c r="T45" s="47" t="s">
        <v>14</v>
      </c>
      <c r="U45" s="155">
        <v>5</v>
      </c>
      <c r="V45" s="47" t="s">
        <v>14</v>
      </c>
      <c r="W45" s="155">
        <v>5</v>
      </c>
      <c r="X45" s="47" t="s">
        <v>14</v>
      </c>
      <c r="Y45" s="155">
        <v>5</v>
      </c>
      <c r="Z45" s="47" t="s">
        <v>14</v>
      </c>
      <c r="AA45" s="155">
        <v>4</v>
      </c>
      <c r="AB45" s="47" t="s">
        <v>12</v>
      </c>
      <c r="AC45" s="158">
        <v>88.52</v>
      </c>
      <c r="AD45" s="47" t="s">
        <v>12</v>
      </c>
      <c r="AE45" s="45" t="s">
        <v>10</v>
      </c>
      <c r="AF45" s="45"/>
      <c r="AG45" s="104"/>
    </row>
    <row r="46" spans="1:35" ht="17.25" customHeight="1" x14ac:dyDescent="0.2">
      <c r="A46" s="44">
        <v>41</v>
      </c>
      <c r="B46" s="45" t="s">
        <v>72</v>
      </c>
      <c r="C46" s="45"/>
      <c r="D46" s="47">
        <v>2555</v>
      </c>
      <c r="E46" s="155">
        <v>9.3800000000000008</v>
      </c>
      <c r="F46" s="47" t="s">
        <v>14</v>
      </c>
      <c r="G46" s="155">
        <v>9.06</v>
      </c>
      <c r="H46" s="47" t="s">
        <v>14</v>
      </c>
      <c r="I46" s="155">
        <v>8.8000000000000007</v>
      </c>
      <c r="J46" s="47" t="s">
        <v>12</v>
      </c>
      <c r="K46" s="155">
        <v>8.94</v>
      </c>
      <c r="L46" s="47" t="s">
        <v>12</v>
      </c>
      <c r="M46" s="155">
        <v>9.4700000000000006</v>
      </c>
      <c r="N46" s="47" t="s">
        <v>13</v>
      </c>
      <c r="O46" s="155">
        <v>8</v>
      </c>
      <c r="P46" s="47" t="s">
        <v>87</v>
      </c>
      <c r="Q46" s="155">
        <v>3.8</v>
      </c>
      <c r="R46" s="47" t="s">
        <v>12</v>
      </c>
      <c r="S46" s="155">
        <v>3.57</v>
      </c>
      <c r="T46" s="47" t="s">
        <v>13</v>
      </c>
      <c r="U46" s="155">
        <v>5</v>
      </c>
      <c r="V46" s="47" t="s">
        <v>14</v>
      </c>
      <c r="W46" s="155">
        <v>4</v>
      </c>
      <c r="X46" s="47" t="s">
        <v>12</v>
      </c>
      <c r="Y46" s="155">
        <v>5</v>
      </c>
      <c r="Z46" s="47" t="s">
        <v>14</v>
      </c>
      <c r="AA46" s="155">
        <v>5</v>
      </c>
      <c r="AB46" s="47" t="s">
        <v>14</v>
      </c>
      <c r="AC46" s="158">
        <v>80.02</v>
      </c>
      <c r="AD46" s="47" t="s">
        <v>12</v>
      </c>
      <c r="AE46" s="45" t="s">
        <v>10</v>
      </c>
      <c r="AF46" s="45"/>
      <c r="AG46" s="104"/>
    </row>
    <row r="47" spans="1:35" ht="17.25" customHeight="1" x14ac:dyDescent="0.2">
      <c r="A47" s="44">
        <v>42</v>
      </c>
      <c r="B47" s="111" t="s">
        <v>73</v>
      </c>
      <c r="C47" s="51"/>
      <c r="D47" s="47">
        <v>2555</v>
      </c>
      <c r="E47" s="155">
        <v>9.66</v>
      </c>
      <c r="F47" s="47" t="s">
        <v>14</v>
      </c>
      <c r="G47" s="155">
        <v>9.23</v>
      </c>
      <c r="H47" s="47" t="s">
        <v>14</v>
      </c>
      <c r="I47" s="155">
        <v>8.9</v>
      </c>
      <c r="J47" s="47" t="s">
        <v>12</v>
      </c>
      <c r="K47" s="155">
        <v>8.64</v>
      </c>
      <c r="L47" s="47" t="s">
        <v>12</v>
      </c>
      <c r="M47" s="69">
        <v>7.04</v>
      </c>
      <c r="N47" s="98" t="s">
        <v>27</v>
      </c>
      <c r="O47" s="69">
        <v>7</v>
      </c>
      <c r="P47" s="98" t="s">
        <v>13</v>
      </c>
      <c r="Q47" s="155">
        <v>4.5</v>
      </c>
      <c r="R47" s="47" t="s">
        <v>14</v>
      </c>
      <c r="S47" s="69">
        <v>3.52</v>
      </c>
      <c r="T47" s="98" t="s">
        <v>13</v>
      </c>
      <c r="U47" s="155">
        <v>5</v>
      </c>
      <c r="V47" s="47" t="s">
        <v>14</v>
      </c>
      <c r="W47" s="155">
        <v>5</v>
      </c>
      <c r="X47" s="47" t="s">
        <v>14</v>
      </c>
      <c r="Y47" s="155">
        <v>5</v>
      </c>
      <c r="Z47" s="47" t="s">
        <v>14</v>
      </c>
      <c r="AA47" s="155">
        <v>4</v>
      </c>
      <c r="AB47" s="47" t="s">
        <v>12</v>
      </c>
      <c r="AC47" s="158">
        <v>77.489999999999995</v>
      </c>
      <c r="AD47" s="47" t="s">
        <v>12</v>
      </c>
      <c r="AE47" s="111" t="s">
        <v>11</v>
      </c>
      <c r="AF47" s="111"/>
      <c r="AG47" s="127"/>
    </row>
    <row r="48" spans="1:35" ht="17.25" customHeight="1" x14ac:dyDescent="0.2">
      <c r="A48" s="44">
        <v>43</v>
      </c>
      <c r="B48" s="111" t="s">
        <v>74</v>
      </c>
      <c r="C48" s="51"/>
      <c r="D48" s="47">
        <v>2557</v>
      </c>
      <c r="E48" s="155">
        <v>9.5299999999999994</v>
      </c>
      <c r="F48" s="47" t="s">
        <v>14</v>
      </c>
      <c r="G48" s="155">
        <v>9.23</v>
      </c>
      <c r="H48" s="47" t="s">
        <v>14</v>
      </c>
      <c r="I48" s="155">
        <v>8.51</v>
      </c>
      <c r="J48" s="47" t="s">
        <v>12</v>
      </c>
      <c r="K48" s="155">
        <v>8.68</v>
      </c>
      <c r="L48" s="47" t="s">
        <v>12</v>
      </c>
      <c r="M48" s="69">
        <v>4.99</v>
      </c>
      <c r="N48" s="98" t="s">
        <v>27</v>
      </c>
      <c r="O48" s="155">
        <v>8</v>
      </c>
      <c r="P48" s="47" t="s">
        <v>12</v>
      </c>
      <c r="Q48" s="155">
        <v>3.8</v>
      </c>
      <c r="R48" s="47" t="s">
        <v>12</v>
      </c>
      <c r="S48" s="155">
        <v>4.67</v>
      </c>
      <c r="T48" s="47" t="s">
        <v>14</v>
      </c>
      <c r="U48" s="155">
        <v>5</v>
      </c>
      <c r="V48" s="47" t="s">
        <v>14</v>
      </c>
      <c r="W48" s="155">
        <v>5</v>
      </c>
      <c r="X48" s="47" t="s">
        <v>14</v>
      </c>
      <c r="Y48" s="155">
        <v>5</v>
      </c>
      <c r="Z48" s="47" t="s">
        <v>14</v>
      </c>
      <c r="AA48" s="155">
        <v>4</v>
      </c>
      <c r="AB48" s="47" t="s">
        <v>12</v>
      </c>
      <c r="AC48" s="158">
        <v>76.41</v>
      </c>
      <c r="AD48" s="47" t="s">
        <v>12</v>
      </c>
      <c r="AE48" s="111" t="s">
        <v>11</v>
      </c>
      <c r="AF48" s="111"/>
      <c r="AG48" s="127"/>
    </row>
    <row r="49" spans="1:35" ht="17.25" customHeight="1" x14ac:dyDescent="0.2">
      <c r="A49" s="44">
        <v>44</v>
      </c>
      <c r="B49" s="111" t="s">
        <v>75</v>
      </c>
      <c r="C49" s="51"/>
      <c r="D49" s="47">
        <v>2554</v>
      </c>
      <c r="E49" s="155">
        <v>9.8000000000000007</v>
      </c>
      <c r="F49" s="47" t="s">
        <v>14</v>
      </c>
      <c r="G49" s="155">
        <v>9.42</v>
      </c>
      <c r="H49" s="47" t="s">
        <v>14</v>
      </c>
      <c r="I49" s="155">
        <v>9</v>
      </c>
      <c r="J49" s="47" t="s">
        <v>14</v>
      </c>
      <c r="K49" s="155">
        <v>8.57</v>
      </c>
      <c r="L49" s="47" t="s">
        <v>12</v>
      </c>
      <c r="M49" s="69">
        <v>5.16</v>
      </c>
      <c r="N49" s="98" t="s">
        <v>27</v>
      </c>
      <c r="O49" s="155">
        <v>8</v>
      </c>
      <c r="P49" s="47" t="s">
        <v>12</v>
      </c>
      <c r="Q49" s="155">
        <v>4.8</v>
      </c>
      <c r="R49" s="47" t="s">
        <v>14</v>
      </c>
      <c r="S49" s="155">
        <v>4.5199999999999996</v>
      </c>
      <c r="T49" s="47" t="s">
        <v>14</v>
      </c>
      <c r="U49" s="155">
        <v>4</v>
      </c>
      <c r="V49" s="47" t="s">
        <v>12</v>
      </c>
      <c r="W49" s="155">
        <v>5</v>
      </c>
      <c r="X49" s="47" t="s">
        <v>14</v>
      </c>
      <c r="Y49" s="155">
        <v>5</v>
      </c>
      <c r="Z49" s="47" t="s">
        <v>14</v>
      </c>
      <c r="AA49" s="155">
        <v>4</v>
      </c>
      <c r="AB49" s="47" t="s">
        <v>12</v>
      </c>
      <c r="AC49" s="158">
        <v>77.27</v>
      </c>
      <c r="AD49" s="47" t="s">
        <v>12</v>
      </c>
      <c r="AE49" s="111" t="s">
        <v>11</v>
      </c>
      <c r="AF49" s="111"/>
      <c r="AG49" s="127"/>
    </row>
    <row r="50" spans="1:35" ht="17.25" customHeight="1" x14ac:dyDescent="0.2">
      <c r="A50" s="44">
        <v>45</v>
      </c>
      <c r="B50" s="45" t="s">
        <v>125</v>
      </c>
      <c r="C50" s="51"/>
      <c r="D50" s="47">
        <v>2554</v>
      </c>
      <c r="E50" s="155">
        <v>9.75</v>
      </c>
      <c r="F50" s="47" t="s">
        <v>14</v>
      </c>
      <c r="G50" s="155">
        <v>9.8800000000000008</v>
      </c>
      <c r="H50" s="47" t="s">
        <v>14</v>
      </c>
      <c r="I50" s="155">
        <v>9.57</v>
      </c>
      <c r="J50" s="47" t="s">
        <v>14</v>
      </c>
      <c r="K50" s="155">
        <v>8</v>
      </c>
      <c r="L50" s="47" t="s">
        <v>12</v>
      </c>
      <c r="M50" s="155">
        <v>11.87</v>
      </c>
      <c r="N50" s="47" t="s">
        <v>13</v>
      </c>
      <c r="O50" s="155">
        <v>8</v>
      </c>
      <c r="P50" s="47" t="s">
        <v>12</v>
      </c>
      <c r="Q50" s="155">
        <v>4.3</v>
      </c>
      <c r="R50" s="47" t="s">
        <v>12</v>
      </c>
      <c r="S50" s="155">
        <v>4.95</v>
      </c>
      <c r="T50" s="47" t="s">
        <v>14</v>
      </c>
      <c r="U50" s="155">
        <v>4</v>
      </c>
      <c r="V50" s="47" t="s">
        <v>12</v>
      </c>
      <c r="W50" s="155">
        <v>4</v>
      </c>
      <c r="X50" s="47" t="s">
        <v>12</v>
      </c>
      <c r="Y50" s="155">
        <v>5</v>
      </c>
      <c r="Z50" s="47" t="s">
        <v>14</v>
      </c>
      <c r="AA50" s="155">
        <v>4</v>
      </c>
      <c r="AB50" s="47" t="s">
        <v>12</v>
      </c>
      <c r="AC50" s="158">
        <v>83.32</v>
      </c>
      <c r="AD50" s="47" t="s">
        <v>12</v>
      </c>
      <c r="AE50" s="45" t="s">
        <v>10</v>
      </c>
      <c r="AF50" s="45"/>
      <c r="AG50" s="104"/>
    </row>
    <row r="51" spans="1:35" ht="17.25" customHeight="1" x14ac:dyDescent="0.2">
      <c r="A51" s="44">
        <v>46</v>
      </c>
      <c r="B51" s="111" t="s">
        <v>77</v>
      </c>
      <c r="C51" s="51"/>
      <c r="D51" s="47">
        <v>2556</v>
      </c>
      <c r="E51" s="155">
        <v>9.5500000000000007</v>
      </c>
      <c r="F51" s="47" t="s">
        <v>14</v>
      </c>
      <c r="G51" s="155">
        <v>9.34</v>
      </c>
      <c r="H51" s="47" t="s">
        <v>14</v>
      </c>
      <c r="I51" s="155">
        <v>8.6300000000000008</v>
      </c>
      <c r="J51" s="47" t="s">
        <v>12</v>
      </c>
      <c r="K51" s="155">
        <v>8.31</v>
      </c>
      <c r="L51" s="47" t="s">
        <v>12</v>
      </c>
      <c r="M51" s="69">
        <v>6.9</v>
      </c>
      <c r="N51" s="98" t="s">
        <v>27</v>
      </c>
      <c r="O51" s="155">
        <v>8</v>
      </c>
      <c r="P51" s="47" t="s">
        <v>12</v>
      </c>
      <c r="Q51" s="155">
        <v>4.5</v>
      </c>
      <c r="R51" s="47" t="s">
        <v>14</v>
      </c>
      <c r="S51" s="155">
        <v>4.5999999999999996</v>
      </c>
      <c r="T51" s="47" t="s">
        <v>14</v>
      </c>
      <c r="U51" s="155">
        <v>5</v>
      </c>
      <c r="V51" s="47" t="s">
        <v>14</v>
      </c>
      <c r="W51" s="155">
        <v>5</v>
      </c>
      <c r="X51" s="47" t="s">
        <v>14</v>
      </c>
      <c r="Y51" s="155">
        <v>4</v>
      </c>
      <c r="Z51" s="47" t="s">
        <v>12</v>
      </c>
      <c r="AA51" s="155">
        <v>4</v>
      </c>
      <c r="AB51" s="47" t="s">
        <v>12</v>
      </c>
      <c r="AC51" s="158">
        <v>77.83</v>
      </c>
      <c r="AD51" s="47" t="s">
        <v>12</v>
      </c>
      <c r="AE51" s="111" t="s">
        <v>11</v>
      </c>
      <c r="AF51" s="111"/>
      <c r="AG51" s="127"/>
    </row>
    <row r="52" spans="1:35" ht="17.25" customHeight="1" x14ac:dyDescent="0.2">
      <c r="A52" s="44">
        <v>47</v>
      </c>
      <c r="B52" s="45" t="s">
        <v>78</v>
      </c>
      <c r="C52" s="51"/>
      <c r="D52" s="47">
        <v>2554</v>
      </c>
      <c r="E52" s="155">
        <v>9.3800000000000008</v>
      </c>
      <c r="F52" s="47" t="s">
        <v>14</v>
      </c>
      <c r="G52" s="155">
        <v>9.33</v>
      </c>
      <c r="H52" s="47" t="s">
        <v>14</v>
      </c>
      <c r="I52" s="155">
        <v>9.85</v>
      </c>
      <c r="J52" s="47" t="s">
        <v>14</v>
      </c>
      <c r="K52" s="155">
        <v>9.92</v>
      </c>
      <c r="L52" s="47" t="s">
        <v>14</v>
      </c>
      <c r="M52" s="155">
        <v>10.26</v>
      </c>
      <c r="N52" s="47" t="s">
        <v>13</v>
      </c>
      <c r="O52" s="155">
        <v>9</v>
      </c>
      <c r="P52" s="47" t="s">
        <v>14</v>
      </c>
      <c r="Q52" s="155">
        <v>5</v>
      </c>
      <c r="R52" s="47" t="s">
        <v>14</v>
      </c>
      <c r="S52" s="155">
        <v>4.57</v>
      </c>
      <c r="T52" s="47" t="s">
        <v>14</v>
      </c>
      <c r="U52" s="155">
        <v>4</v>
      </c>
      <c r="V52" s="47" t="s">
        <v>12</v>
      </c>
      <c r="W52" s="155">
        <v>4</v>
      </c>
      <c r="X52" s="47" t="s">
        <v>12</v>
      </c>
      <c r="Y52" s="155">
        <v>4.5999999999999996</v>
      </c>
      <c r="Z52" s="47" t="s">
        <v>14</v>
      </c>
      <c r="AA52" s="155">
        <v>4</v>
      </c>
      <c r="AB52" s="47" t="s">
        <v>12</v>
      </c>
      <c r="AC52" s="158">
        <v>83.91</v>
      </c>
      <c r="AD52" s="47" t="s">
        <v>12</v>
      </c>
      <c r="AE52" s="45" t="s">
        <v>10</v>
      </c>
      <c r="AF52" s="45"/>
      <c r="AG52" s="104"/>
    </row>
    <row r="53" spans="1:35" ht="17.25" customHeight="1" x14ac:dyDescent="0.2">
      <c r="A53" s="44">
        <v>48</v>
      </c>
      <c r="B53" s="45" t="s">
        <v>79</v>
      </c>
      <c r="C53" s="51"/>
      <c r="D53" s="47">
        <v>2556</v>
      </c>
      <c r="E53" s="155">
        <v>9.66</v>
      </c>
      <c r="F53" s="47" t="s">
        <v>14</v>
      </c>
      <c r="G53" s="155">
        <v>9.84</v>
      </c>
      <c r="H53" s="47" t="s">
        <v>14</v>
      </c>
      <c r="I53" s="155">
        <v>8.99</v>
      </c>
      <c r="J53" s="47" t="s">
        <v>12</v>
      </c>
      <c r="K53" s="155">
        <v>8.9600000000000009</v>
      </c>
      <c r="L53" s="47" t="s">
        <v>12</v>
      </c>
      <c r="M53" s="155">
        <v>8.1199999999999992</v>
      </c>
      <c r="N53" s="47" t="s">
        <v>13</v>
      </c>
      <c r="O53" s="155">
        <v>9</v>
      </c>
      <c r="P53" s="47" t="s">
        <v>14</v>
      </c>
      <c r="Q53" s="155">
        <v>5</v>
      </c>
      <c r="R53" s="47" t="s">
        <v>14</v>
      </c>
      <c r="S53" s="155">
        <v>4.87</v>
      </c>
      <c r="T53" s="47" t="s">
        <v>14</v>
      </c>
      <c r="U53" s="155">
        <v>5</v>
      </c>
      <c r="V53" s="47" t="s">
        <v>14</v>
      </c>
      <c r="W53" s="155">
        <v>5</v>
      </c>
      <c r="X53" s="47" t="s">
        <v>14</v>
      </c>
      <c r="Y53" s="155">
        <v>5</v>
      </c>
      <c r="Z53" s="47" t="s">
        <v>14</v>
      </c>
      <c r="AA53" s="155">
        <v>5</v>
      </c>
      <c r="AB53" s="47" t="s">
        <v>14</v>
      </c>
      <c r="AC53" s="158">
        <v>84.44</v>
      </c>
      <c r="AD53" s="47" t="s">
        <v>12</v>
      </c>
      <c r="AE53" s="45" t="s">
        <v>90</v>
      </c>
      <c r="AF53" s="45"/>
      <c r="AG53" s="104"/>
      <c r="AH53" s="70">
        <v>82.9</v>
      </c>
      <c r="AI53" s="49" t="s">
        <v>107</v>
      </c>
    </row>
    <row r="54" spans="1:35" ht="17.25" customHeight="1" x14ac:dyDescent="0.2">
      <c r="A54" s="44">
        <v>49</v>
      </c>
      <c r="B54" s="45" t="s">
        <v>80</v>
      </c>
      <c r="C54" s="51"/>
      <c r="D54" s="47">
        <v>2554</v>
      </c>
      <c r="E54" s="155">
        <v>9.81</v>
      </c>
      <c r="F54" s="47" t="s">
        <v>14</v>
      </c>
      <c r="G54" s="155">
        <v>9.6199999999999992</v>
      </c>
      <c r="H54" s="47" t="s">
        <v>14</v>
      </c>
      <c r="I54" s="155">
        <v>9.8699999999999992</v>
      </c>
      <c r="J54" s="47" t="s">
        <v>14</v>
      </c>
      <c r="K54" s="155">
        <v>9.14</v>
      </c>
      <c r="L54" s="47" t="s">
        <v>14</v>
      </c>
      <c r="M54" s="155">
        <v>10.84</v>
      </c>
      <c r="N54" s="47" t="s">
        <v>13</v>
      </c>
      <c r="O54" s="155">
        <v>9</v>
      </c>
      <c r="P54" s="47" t="s">
        <v>12</v>
      </c>
      <c r="Q54" s="155">
        <v>5</v>
      </c>
      <c r="R54" s="47" t="s">
        <v>14</v>
      </c>
      <c r="S54" s="155">
        <v>4.87</v>
      </c>
      <c r="T54" s="47" t="s">
        <v>14</v>
      </c>
      <c r="U54" s="155">
        <v>4</v>
      </c>
      <c r="V54" s="47" t="s">
        <v>12</v>
      </c>
      <c r="W54" s="155">
        <v>4</v>
      </c>
      <c r="X54" s="47" t="s">
        <v>12</v>
      </c>
      <c r="Y54" s="155">
        <v>4.5999999999999996</v>
      </c>
      <c r="Z54" s="47" t="s">
        <v>14</v>
      </c>
      <c r="AA54" s="155">
        <v>4</v>
      </c>
      <c r="AB54" s="47" t="s">
        <v>12</v>
      </c>
      <c r="AC54" s="158">
        <v>84.75</v>
      </c>
      <c r="AD54" s="47" t="s">
        <v>12</v>
      </c>
      <c r="AE54" s="45" t="s">
        <v>90</v>
      </c>
      <c r="AF54" s="45"/>
      <c r="AG54" s="104"/>
      <c r="AH54" s="49">
        <v>81.52</v>
      </c>
      <c r="AI54" s="49" t="s">
        <v>106</v>
      </c>
    </row>
    <row r="55" spans="1:35" ht="17.25" customHeight="1" x14ac:dyDescent="0.2">
      <c r="A55" s="44">
        <v>50</v>
      </c>
      <c r="B55" s="45" t="s">
        <v>81</v>
      </c>
      <c r="C55" s="51"/>
      <c r="D55" s="47">
        <v>2555</v>
      </c>
      <c r="E55" s="155">
        <v>9.67</v>
      </c>
      <c r="F55" s="47" t="s">
        <v>14</v>
      </c>
      <c r="G55" s="155">
        <v>9.6</v>
      </c>
      <c r="H55" s="47" t="s">
        <v>14</v>
      </c>
      <c r="I55" s="155">
        <v>8.83</v>
      </c>
      <c r="J55" s="47" t="s">
        <v>12</v>
      </c>
      <c r="K55" s="155">
        <v>9.14</v>
      </c>
      <c r="L55" s="47" t="s">
        <v>14</v>
      </c>
      <c r="M55" s="155">
        <v>8.5</v>
      </c>
      <c r="N55" s="47" t="s">
        <v>13</v>
      </c>
      <c r="O55" s="155">
        <v>8</v>
      </c>
      <c r="P55" s="47" t="s">
        <v>12</v>
      </c>
      <c r="Q55" s="155">
        <v>4.8</v>
      </c>
      <c r="R55" s="47" t="s">
        <v>14</v>
      </c>
      <c r="S55" s="155">
        <v>5</v>
      </c>
      <c r="T55" s="47" t="s">
        <v>14</v>
      </c>
      <c r="U55" s="155">
        <v>5</v>
      </c>
      <c r="V55" s="47" t="s">
        <v>14</v>
      </c>
      <c r="W55" s="155">
        <v>5</v>
      </c>
      <c r="X55" s="47" t="s">
        <v>14</v>
      </c>
      <c r="Y55" s="155">
        <v>5</v>
      </c>
      <c r="Z55" s="47" t="s">
        <v>14</v>
      </c>
      <c r="AA55" s="155">
        <v>5</v>
      </c>
      <c r="AB55" s="47" t="s">
        <v>14</v>
      </c>
      <c r="AC55" s="158">
        <v>83.54</v>
      </c>
      <c r="AD55" s="47" t="s">
        <v>12</v>
      </c>
      <c r="AE55" s="45" t="s">
        <v>10</v>
      </c>
      <c r="AF55" s="45"/>
      <c r="AG55" s="104"/>
    </row>
    <row r="56" spans="1:35" ht="17.25" customHeight="1" x14ac:dyDescent="0.2">
      <c r="A56" s="44">
        <v>51</v>
      </c>
      <c r="B56" s="45" t="s">
        <v>82</v>
      </c>
      <c r="C56" s="51"/>
      <c r="D56" s="47">
        <v>2557</v>
      </c>
      <c r="E56" s="155">
        <v>9.81</v>
      </c>
      <c r="F56" s="47" t="s">
        <v>14</v>
      </c>
      <c r="G56" s="155">
        <v>9.6300000000000008</v>
      </c>
      <c r="H56" s="47" t="s">
        <v>14</v>
      </c>
      <c r="I56" s="155">
        <v>9.58</v>
      </c>
      <c r="J56" s="47" t="s">
        <v>14</v>
      </c>
      <c r="K56" s="155">
        <v>9.64</v>
      </c>
      <c r="L56" s="47" t="s">
        <v>14</v>
      </c>
      <c r="M56" s="155">
        <v>8.24</v>
      </c>
      <c r="N56" s="47" t="s">
        <v>13</v>
      </c>
      <c r="O56" s="155">
        <v>9</v>
      </c>
      <c r="P56" s="47" t="s">
        <v>14</v>
      </c>
      <c r="Q56" s="155">
        <v>4.8</v>
      </c>
      <c r="R56" s="47" t="s">
        <v>14</v>
      </c>
      <c r="S56" s="155">
        <v>4.88</v>
      </c>
      <c r="T56" s="47" t="s">
        <v>14</v>
      </c>
      <c r="U56" s="155">
        <v>5</v>
      </c>
      <c r="V56" s="47" t="s">
        <v>14</v>
      </c>
      <c r="W56" s="155">
        <v>5</v>
      </c>
      <c r="X56" s="47" t="s">
        <v>14</v>
      </c>
      <c r="Y56" s="155">
        <v>5</v>
      </c>
      <c r="Z56" s="47" t="s">
        <v>14</v>
      </c>
      <c r="AA56" s="155">
        <v>5</v>
      </c>
      <c r="AB56" s="47" t="s">
        <v>14</v>
      </c>
      <c r="AC56" s="158">
        <v>85.58</v>
      </c>
      <c r="AD56" s="47" t="s">
        <v>12</v>
      </c>
      <c r="AE56" s="45" t="s">
        <v>10</v>
      </c>
      <c r="AF56" s="45"/>
      <c r="AG56" s="104"/>
    </row>
    <row r="57" spans="1:35" ht="17.25" customHeight="1" x14ac:dyDescent="0.2">
      <c r="A57" s="44">
        <v>52</v>
      </c>
      <c r="B57" s="45" t="s">
        <v>83</v>
      </c>
      <c r="C57" s="51"/>
      <c r="D57" s="47">
        <v>2554</v>
      </c>
      <c r="E57" s="155">
        <v>9.92</v>
      </c>
      <c r="F57" s="47" t="s">
        <v>14</v>
      </c>
      <c r="G57" s="155">
        <v>9.23</v>
      </c>
      <c r="H57" s="47" t="s">
        <v>14</v>
      </c>
      <c r="I57" s="155">
        <v>9.69</v>
      </c>
      <c r="J57" s="47" t="s">
        <v>14</v>
      </c>
      <c r="K57" s="155">
        <v>9.42</v>
      </c>
      <c r="L57" s="47" t="s">
        <v>14</v>
      </c>
      <c r="M57" s="155">
        <v>10.08</v>
      </c>
      <c r="N57" s="47" t="s">
        <v>13</v>
      </c>
      <c r="O57" s="155">
        <v>10</v>
      </c>
      <c r="P57" s="47" t="s">
        <v>14</v>
      </c>
      <c r="Q57" s="155">
        <v>4.8</v>
      </c>
      <c r="R57" s="47" t="s">
        <v>14</v>
      </c>
      <c r="S57" s="155">
        <v>4.9400000000000004</v>
      </c>
      <c r="T57" s="47" t="s">
        <v>14</v>
      </c>
      <c r="U57" s="155">
        <v>4</v>
      </c>
      <c r="V57" s="47" t="s">
        <v>12</v>
      </c>
      <c r="W57" s="155">
        <v>4</v>
      </c>
      <c r="X57" s="47" t="s">
        <v>12</v>
      </c>
      <c r="Y57" s="155">
        <v>5</v>
      </c>
      <c r="Z57" s="47" t="s">
        <v>14</v>
      </c>
      <c r="AA57" s="155">
        <v>5</v>
      </c>
      <c r="AB57" s="47" t="s">
        <v>14</v>
      </c>
      <c r="AC57" s="158">
        <v>86.08</v>
      </c>
      <c r="AD57" s="47" t="s">
        <v>12</v>
      </c>
      <c r="AE57" s="45" t="s">
        <v>90</v>
      </c>
      <c r="AF57" s="45"/>
      <c r="AG57" s="104"/>
      <c r="AH57" s="49">
        <v>83.81</v>
      </c>
      <c r="AI57" s="49" t="s">
        <v>106</v>
      </c>
    </row>
    <row r="58" spans="1:35" ht="17.25" customHeight="1" x14ac:dyDescent="0.2">
      <c r="A58" s="44">
        <v>53</v>
      </c>
      <c r="B58" s="111" t="s">
        <v>84</v>
      </c>
      <c r="C58" s="51"/>
      <c r="D58" s="47">
        <v>2555</v>
      </c>
      <c r="E58" s="155">
        <v>9.25</v>
      </c>
      <c r="F58" s="47" t="s">
        <v>14</v>
      </c>
      <c r="G58" s="155">
        <v>8.98</v>
      </c>
      <c r="H58" s="47" t="s">
        <v>12</v>
      </c>
      <c r="I58" s="155">
        <v>8.52</v>
      </c>
      <c r="J58" s="47" t="s">
        <v>12</v>
      </c>
      <c r="K58" s="155">
        <v>8.27</v>
      </c>
      <c r="L58" s="47" t="s">
        <v>12</v>
      </c>
      <c r="M58" s="69">
        <v>7.38</v>
      </c>
      <c r="N58" s="98" t="s">
        <v>27</v>
      </c>
      <c r="O58" s="69">
        <v>7</v>
      </c>
      <c r="P58" s="98" t="s">
        <v>13</v>
      </c>
      <c r="Q58" s="155">
        <v>4.8</v>
      </c>
      <c r="R58" s="47" t="s">
        <v>14</v>
      </c>
      <c r="S58" s="155">
        <v>4.75</v>
      </c>
      <c r="T58" s="47" t="s">
        <v>14</v>
      </c>
      <c r="U58" s="155">
        <v>5</v>
      </c>
      <c r="V58" s="47" t="s">
        <v>14</v>
      </c>
      <c r="W58" s="155">
        <v>5</v>
      </c>
      <c r="X58" s="47" t="s">
        <v>14</v>
      </c>
      <c r="Y58" s="155">
        <v>5</v>
      </c>
      <c r="Z58" s="47" t="s">
        <v>14</v>
      </c>
      <c r="AA58" s="155">
        <v>5</v>
      </c>
      <c r="AB58" s="47" t="s">
        <v>14</v>
      </c>
      <c r="AC58" s="158">
        <v>78.95</v>
      </c>
      <c r="AD58" s="47" t="s">
        <v>12</v>
      </c>
      <c r="AE58" s="111" t="s">
        <v>11</v>
      </c>
      <c r="AF58" s="111"/>
      <c r="AG58" s="127"/>
    </row>
    <row r="59" spans="1:35" ht="17.25" customHeight="1" x14ac:dyDescent="0.2">
      <c r="A59" s="44">
        <v>54</v>
      </c>
      <c r="B59" s="111" t="s">
        <v>85</v>
      </c>
      <c r="C59" s="51"/>
      <c r="D59" s="47">
        <v>2554</v>
      </c>
      <c r="E59" s="155">
        <v>9.5</v>
      </c>
      <c r="F59" s="47" t="s">
        <v>14</v>
      </c>
      <c r="G59" s="155">
        <v>9.43</v>
      </c>
      <c r="H59" s="47" t="s">
        <v>14</v>
      </c>
      <c r="I59" s="155">
        <v>9.23</v>
      </c>
      <c r="J59" s="47" t="s">
        <v>14</v>
      </c>
      <c r="K59" s="155">
        <v>9.98</v>
      </c>
      <c r="L59" s="47" t="s">
        <v>14</v>
      </c>
      <c r="M59" s="69">
        <v>6.8</v>
      </c>
      <c r="N59" s="98" t="s">
        <v>27</v>
      </c>
      <c r="O59" s="155">
        <v>9</v>
      </c>
      <c r="P59" s="47" t="s">
        <v>14</v>
      </c>
      <c r="Q59" s="155">
        <v>4.0999999999999996</v>
      </c>
      <c r="R59" s="47" t="s">
        <v>12</v>
      </c>
      <c r="S59" s="155">
        <v>4.7</v>
      </c>
      <c r="T59" s="47" t="s">
        <v>14</v>
      </c>
      <c r="U59" s="155">
        <v>4</v>
      </c>
      <c r="V59" s="47" t="s">
        <v>12</v>
      </c>
      <c r="W59" s="155">
        <v>5</v>
      </c>
      <c r="X59" s="47" t="s">
        <v>14</v>
      </c>
      <c r="Y59" s="155">
        <v>4.5999999999999996</v>
      </c>
      <c r="Z59" s="47" t="s">
        <v>14</v>
      </c>
      <c r="AA59" s="155">
        <v>5</v>
      </c>
      <c r="AB59" s="47" t="s">
        <v>14</v>
      </c>
      <c r="AC59" s="158">
        <v>81.34</v>
      </c>
      <c r="AD59" s="47" t="s">
        <v>12</v>
      </c>
      <c r="AE59" s="111" t="s">
        <v>11</v>
      </c>
      <c r="AF59" s="111"/>
      <c r="AG59" s="127"/>
    </row>
    <row r="60" spans="1:35" ht="17.25" customHeight="1" x14ac:dyDescent="0.2">
      <c r="A60" s="53">
        <v>55</v>
      </c>
      <c r="B60" s="57" t="s">
        <v>86</v>
      </c>
      <c r="C60" s="54"/>
      <c r="D60" s="56">
        <v>2555</v>
      </c>
      <c r="E60" s="156">
        <v>9.6</v>
      </c>
      <c r="F60" s="56" t="s">
        <v>14</v>
      </c>
      <c r="G60" s="156">
        <v>9.3000000000000007</v>
      </c>
      <c r="H60" s="56" t="s">
        <v>14</v>
      </c>
      <c r="I60" s="156">
        <v>9.09</v>
      </c>
      <c r="J60" s="56" t="s">
        <v>14</v>
      </c>
      <c r="K60" s="156">
        <v>9.08</v>
      </c>
      <c r="L60" s="56" t="s">
        <v>14</v>
      </c>
      <c r="M60" s="156">
        <v>9.9</v>
      </c>
      <c r="N60" s="56" t="s">
        <v>13</v>
      </c>
      <c r="O60" s="156">
        <v>10</v>
      </c>
      <c r="P60" s="56" t="s">
        <v>14</v>
      </c>
      <c r="Q60" s="156">
        <v>3.8</v>
      </c>
      <c r="R60" s="56" t="s">
        <v>12</v>
      </c>
      <c r="S60" s="156">
        <v>3.47</v>
      </c>
      <c r="T60" s="56" t="s">
        <v>13</v>
      </c>
      <c r="U60" s="156">
        <v>5</v>
      </c>
      <c r="V60" s="56" t="s">
        <v>14</v>
      </c>
      <c r="W60" s="156">
        <v>5</v>
      </c>
      <c r="X60" s="56" t="s">
        <v>14</v>
      </c>
      <c r="Y60" s="156">
        <v>5</v>
      </c>
      <c r="Z60" s="56" t="s">
        <v>14</v>
      </c>
      <c r="AA60" s="156">
        <v>4</v>
      </c>
      <c r="AB60" s="56" t="s">
        <v>12</v>
      </c>
      <c r="AC60" s="160">
        <v>83.24</v>
      </c>
      <c r="AD60" s="56" t="s">
        <v>12</v>
      </c>
      <c r="AE60" s="57" t="s">
        <v>90</v>
      </c>
      <c r="AF60" s="57"/>
      <c r="AG60" s="104"/>
      <c r="AH60" s="49">
        <v>80.17</v>
      </c>
      <c r="AI60" s="49" t="s">
        <v>113</v>
      </c>
    </row>
    <row r="61" spans="1:35" ht="17.25" customHeight="1" x14ac:dyDescent="0.2">
      <c r="D61" s="59" t="s">
        <v>123</v>
      </c>
      <c r="E61" s="112">
        <f>AVERAGE(E6:E60)</f>
        <v>9.6101818181818199</v>
      </c>
      <c r="F61" s="112" t="str">
        <f>IF(E61&gt;8.99,"ดีมาก",IF(E61&gt;7.49,"ดี",IF(E61&gt;5.99,"พอใช้",IF(E61&gt;4.99,"ต้องปรับปรุง","ต้องปรับปรุงเร่งด่วน"))))</f>
        <v>ดีมาก</v>
      </c>
      <c r="G61" s="112">
        <f>AVERAGE(G6:G60)</f>
        <v>9.4247272727272726</v>
      </c>
      <c r="H61" s="112" t="str">
        <f>IF(G61&gt;8.99,"ดีมาก",IF(G61&gt;7.49,"ดี",IF(G61&gt;5.99,"พอใช้",IF(G61&gt;4.99,"ต้องปรับปรุง","ต้องปรับปรุงเร่งด่วน"))))</f>
        <v>ดีมาก</v>
      </c>
      <c r="I61" s="112">
        <f>AVERAGE(I6:I60)</f>
        <v>9.0487272727272696</v>
      </c>
      <c r="J61" s="112" t="str">
        <f>IF(I61&gt;8.99,"ดีมาก",IF(I61&gt;7.49,"ดี",IF(I61&gt;5.99,"พอใช้",IF(I61&gt;4.99,"ต้องปรับปรุง","ต้องปรับปรุงเร่งด่วน"))))</f>
        <v>ดีมาก</v>
      </c>
      <c r="K61" s="112">
        <f>AVERAGE(K6:K60)</f>
        <v>8.865090909090906</v>
      </c>
      <c r="L61" s="112" t="str">
        <f>IF(K61&gt;8.99,"ดีมาก",IF(K61&gt;7.49,"ดี",IF(K61&gt;5.99,"พอใช้",IF(K61&gt;4.99,"ต้องปรับปรุง","ต้องปรับปรุงเร่งด่วน"))))</f>
        <v>ดี</v>
      </c>
      <c r="M61" s="112">
        <f>AVERAGE(M6:M60)</f>
        <v>9.0796363636363626</v>
      </c>
      <c r="N61" s="112" t="str">
        <f>IF(M61&gt;15.99,"ดีมาก",IF(M61&gt;11.99,"ดี",IF(M61&gt;7.99,"พอใช้",IF(M61&gt;3.99,"ต้องปรับปรุง","ต้องปรับปรุงเร่งด่วน"))))</f>
        <v>พอใช้</v>
      </c>
      <c r="O61" s="112">
        <f>AVERAGE(O6:O60)</f>
        <v>8.5636363636363644</v>
      </c>
      <c r="P61" s="112" t="str">
        <f>IF(O61&gt;8.99,"ดีมาก",IF(O61&gt;7.49,"ดี",IF(O61&gt;5.99,"พอใช้",IF(O61&gt;4.99,"ต้องปรับปรุง","ต้องปรับปรุงเร่งด่วน"))))</f>
        <v>ดี</v>
      </c>
      <c r="Q61" s="112">
        <f>AVERAGE(Q6:Q60)</f>
        <v>4.6618181818181839</v>
      </c>
      <c r="R61" s="112" t="str">
        <f>IF(Q61&gt;4.49,"ดีมาก",IF(Q61&gt;3.74,"ดี",IF(Q61&gt;2.99,"พอใช้",IF(Q61&gt;2.49,"ต้องปรับปรุง","ต้องปรับปรุงเร่งด่วน"))))</f>
        <v>ดีมาก</v>
      </c>
      <c r="S61" s="112">
        <f>AVERAGE(S6:S60)</f>
        <v>4.5647272727272732</v>
      </c>
      <c r="T61" s="112" t="str">
        <f>IF(S61&gt;4.49,"ดีมาก",IF(S61&gt;3.74,"ดี",IF(S61&gt;2.99,"พอใช้",IF(S61&gt;2.49,"ต้องปรับปรุง","ต้องปรับปรุงเร่งด่วน"))))</f>
        <v>ดีมาก</v>
      </c>
      <c r="U61" s="112">
        <f>AVERAGE(U6:U60)</f>
        <v>4.7454545454545451</v>
      </c>
      <c r="V61" s="112" t="str">
        <f>IF(U61&gt;4.49,"ดีมาก",IF(U61&gt;3.74,"ดี",IF(U61&gt;2.99,"พอใช้",IF(U61&gt;2.49,"ต้องปรับปรุง","ต้องปรับปรุงเร่งด่วน"))))</f>
        <v>ดีมาก</v>
      </c>
      <c r="W61" s="112">
        <f>AVERAGE(W6:W60)</f>
        <v>4.7636363636363637</v>
      </c>
      <c r="X61" s="112" t="str">
        <f>IF(W61&gt;4.49,"ดีมาก",IF(W61&gt;3.74,"ดี",IF(W61&gt;2.99,"พอใช้",IF(W61&gt;2.49,"ต้องปรับปรุง","ต้องปรับปรุงเร่งด่วน"))))</f>
        <v>ดีมาก</v>
      </c>
      <c r="Y61" s="112">
        <f>AVERAGE(Y6:Y60)</f>
        <v>4.8618181818181814</v>
      </c>
      <c r="Z61" s="112" t="str">
        <f>IF(Y61&gt;4.49,"ดีมาก",IF(Y61&gt;3.74,"ดี",IF(Y61&gt;2.99,"พอใช้",IF(Y61&gt;2.49,"ต้องปรับปรุง","ต้องปรับปรุงเร่งด่วน"))))</f>
        <v>ดีมาก</v>
      </c>
      <c r="AA61" s="112">
        <f>AVERAGE(AA6:AA60)</f>
        <v>4.4909090909090912</v>
      </c>
      <c r="AB61" s="112" t="str">
        <f>IF(AA61&gt;4.49,"ดีมาก",IF(AA61&gt;3.74,"ดี",IF(AA61&gt;2.99,"พอใช้",IF(AA61&gt;2.49,"ต้องปรับปรุง","ต้องปรับปรุงเร่งด่วน"))))</f>
        <v>ดีมาก</v>
      </c>
      <c r="AC61" s="112">
        <f>AVERAGE(AC6:AC60)</f>
        <v>82.709818181818179</v>
      </c>
      <c r="AD61" s="112" t="str">
        <f>IF(AC61&gt;89.99,"ดีมาก",IF(AC61&gt;74.99,"ดี",IF(AC61&gt;59.99,"พอใช้",IF(AC61&gt;49.99,"ต้องปรับปรุง","ต้องปรับปรุงเร่งด่วน"))))</f>
        <v>ดี</v>
      </c>
    </row>
    <row r="62" spans="1:35" ht="17.25" customHeight="1" x14ac:dyDescent="0.2">
      <c r="D62" s="59" t="s">
        <v>124</v>
      </c>
      <c r="E62" s="112">
        <f>STDEV(E6:E60)</f>
        <v>0.17515591899674976</v>
      </c>
      <c r="F62" s="113"/>
      <c r="G62" s="112">
        <f>STDEV(G6:G60)</f>
        <v>0.36326122906074138</v>
      </c>
      <c r="H62" s="113"/>
      <c r="I62" s="112">
        <f>STDEV(I6:I60)</f>
        <v>0.59672580261095076</v>
      </c>
      <c r="J62" s="113"/>
      <c r="K62" s="112">
        <f>STDEV(K6:K60)</f>
        <v>0.52051211508749917</v>
      </c>
      <c r="L62" s="113"/>
      <c r="M62" s="112">
        <f>STDEV(M6:M60)</f>
        <v>1.9607915669503473</v>
      </c>
      <c r="N62" s="113"/>
      <c r="O62" s="112">
        <f>STDEV(O6:O60)</f>
        <v>1.014042813831264</v>
      </c>
      <c r="P62" s="113"/>
      <c r="Q62" s="112">
        <f>STDEV(Q6:Q60)</f>
        <v>0.38705483824833892</v>
      </c>
      <c r="R62" s="113"/>
      <c r="S62" s="112">
        <f>STDEV(S6:S60)</f>
        <v>0.5552972328717346</v>
      </c>
      <c r="T62" s="113"/>
      <c r="U62" s="112">
        <f>STDEV(U6:U60)</f>
        <v>0.43962028304662343</v>
      </c>
      <c r="V62" s="113"/>
      <c r="W62" s="112">
        <f>STDEV(W6:W60)</f>
        <v>0.46997385126772828</v>
      </c>
      <c r="X62" s="113"/>
      <c r="Y62" s="112">
        <f>STDEV(Y6:Y60)</f>
        <v>0.30701122496725158</v>
      </c>
      <c r="Z62" s="113"/>
      <c r="AA62" s="112">
        <f>STDEV(AA6:AA60)</f>
        <v>0.50452497910951311</v>
      </c>
      <c r="AB62" s="113"/>
      <c r="AC62" s="112">
        <f>STDEV(AC6:AC60)</f>
        <v>4.4950480947079274</v>
      </c>
      <c r="AD62" s="113"/>
    </row>
    <row r="63" spans="1:35" ht="18.75" customHeight="1" x14ac:dyDescent="0.2">
      <c r="E63" s="114"/>
      <c r="G63" s="114"/>
      <c r="I63" s="114"/>
      <c r="K63" s="114"/>
      <c r="M63" s="114"/>
      <c r="O63" s="114"/>
      <c r="Q63" s="114"/>
      <c r="S63" s="114"/>
      <c r="U63" s="114"/>
      <c r="W63" s="114"/>
      <c r="Y63" s="114"/>
      <c r="AA63" s="114"/>
      <c r="AC63" s="114"/>
    </row>
    <row r="64" spans="1:35" ht="17.25" customHeight="1" x14ac:dyDescent="0.2">
      <c r="B64" s="115" t="s">
        <v>29</v>
      </c>
      <c r="AE64" s="122" t="s">
        <v>127</v>
      </c>
      <c r="AF64" s="123"/>
      <c r="AG64" s="123"/>
      <c r="AH64" s="123"/>
      <c r="AI64" s="123"/>
    </row>
    <row r="65" spans="2:35" ht="16.5" customHeight="1" x14ac:dyDescent="0.2">
      <c r="B65" s="116" t="s">
        <v>14</v>
      </c>
      <c r="E65" s="59">
        <f>COUNTIF(F6:F60,"ดีมาก")</f>
        <v>55</v>
      </c>
      <c r="F65" s="114">
        <f>E65*100/55</f>
        <v>100</v>
      </c>
      <c r="G65" s="59">
        <f>COUNTIF(H6:H60,"ดีมาก")</f>
        <v>50</v>
      </c>
      <c r="H65" s="114">
        <f t="shared" ref="H65:H66" si="0">G65*100/55</f>
        <v>90.909090909090907</v>
      </c>
      <c r="I65" s="59">
        <f>COUNTIF(J6:J60,"ดีมาก")</f>
        <v>30</v>
      </c>
      <c r="J65" s="114">
        <f t="shared" ref="J65:J67" si="1">I65*100/55</f>
        <v>54.545454545454547</v>
      </c>
      <c r="K65" s="59">
        <f>COUNTIF(L6:L60,"ดีมาก")</f>
        <v>22</v>
      </c>
      <c r="L65" s="114">
        <f t="shared" ref="L65:L66" si="2">K65*100/55</f>
        <v>40</v>
      </c>
      <c r="M65" s="59">
        <f>COUNTIF(N6:N60,"ดีมาก")</f>
        <v>0</v>
      </c>
      <c r="O65" s="59">
        <f>COUNTIF(P6:P60,"ดีมาก")</f>
        <v>25</v>
      </c>
      <c r="P65" s="114">
        <f t="shared" ref="P65:P67" si="3">O65*100/55</f>
        <v>45.454545454545453</v>
      </c>
      <c r="Q65" s="59">
        <f>COUNTIF(R6:R60,"ดีมาก")</f>
        <v>41</v>
      </c>
      <c r="R65" s="114">
        <f t="shared" ref="R65:R67" si="4">Q65*100/55</f>
        <v>74.545454545454547</v>
      </c>
      <c r="S65" s="59">
        <f>COUNTIF(T6:T60,"ดีมาก")</f>
        <v>42</v>
      </c>
      <c r="T65" s="114">
        <f t="shared" ref="T65:T67" si="5">S65*100/55</f>
        <v>76.36363636363636</v>
      </c>
      <c r="U65" s="59">
        <f>COUNTIF(V6:V60,"ดีมาก")</f>
        <v>41</v>
      </c>
      <c r="V65" s="114">
        <f t="shared" ref="V65:V66" si="6">U65*100/55</f>
        <v>74.545454545454547</v>
      </c>
      <c r="W65" s="59">
        <f>COUNTIF(X6:X60,"ดีมาก")</f>
        <v>43</v>
      </c>
      <c r="X65" s="114">
        <f t="shared" ref="X65:X67" si="7">W65*100/55</f>
        <v>78.181818181818187</v>
      </c>
      <c r="Y65" s="59">
        <f>COUNTIF(Z6:Z60,"ดีมาก")</f>
        <v>50</v>
      </c>
      <c r="Z65" s="114">
        <f t="shared" ref="Z65:Z66" si="8">Y65*100/55</f>
        <v>90.909090909090907</v>
      </c>
      <c r="AA65" s="59">
        <f>COUNTIF(AB6:AB60,"ดีมาก")</f>
        <v>27</v>
      </c>
      <c r="AB65" s="114">
        <f t="shared" ref="AB65:AB66" si="9">AA65*100/55</f>
        <v>49.090909090909093</v>
      </c>
      <c r="AC65" s="59">
        <f>COUNTIF(AD6:AD60,"ดีมาก")</f>
        <v>2</v>
      </c>
      <c r="AD65" s="114">
        <f>AC65*100/55</f>
        <v>3.6363636363636362</v>
      </c>
      <c r="AE65" s="123" t="s">
        <v>14</v>
      </c>
      <c r="AF65" s="123">
        <f>COUNTIF(AD6:AD60,"ดีมาก")</f>
        <v>2</v>
      </c>
      <c r="AG65" s="128">
        <f>AF65*100/AF68</f>
        <v>3.6363636363636362</v>
      </c>
      <c r="AH65" s="123" t="s">
        <v>10</v>
      </c>
      <c r="AI65" s="123">
        <f>COUNTIF(AE6:AE60,"รับรอง")</f>
        <v>27</v>
      </c>
    </row>
    <row r="66" spans="2:35" ht="16.5" customHeight="1" x14ac:dyDescent="0.2">
      <c r="B66" s="116" t="s">
        <v>12</v>
      </c>
      <c r="E66" s="59">
        <f>COUNTIF(F7:F61,"ดี")</f>
        <v>0</v>
      </c>
      <c r="G66" s="59">
        <f>COUNTIF(H7:H61,"ดี")</f>
        <v>5</v>
      </c>
      <c r="H66" s="114">
        <f t="shared" si="0"/>
        <v>9.0909090909090917</v>
      </c>
      <c r="I66" s="59">
        <f>COUNTIF(J7:J61,"ดี")</f>
        <v>24</v>
      </c>
      <c r="J66" s="114">
        <f t="shared" si="1"/>
        <v>43.636363636363633</v>
      </c>
      <c r="K66" s="59">
        <f>COUNTIF(L7:L61,"ดี")</f>
        <v>33</v>
      </c>
      <c r="L66" s="114">
        <f t="shared" si="2"/>
        <v>60</v>
      </c>
      <c r="M66" s="59">
        <f>COUNTIF(N7:N61,"ดี")</f>
        <v>2</v>
      </c>
      <c r="N66" s="114">
        <f t="shared" ref="N66:N68" si="10">M66*100/55</f>
        <v>3.6363636363636362</v>
      </c>
      <c r="O66" s="59">
        <f>COUNTIF(P7:P61,"ดี")</f>
        <v>25</v>
      </c>
      <c r="P66" s="114">
        <f t="shared" si="3"/>
        <v>45.454545454545453</v>
      </c>
      <c r="Q66" s="59">
        <f>COUNTIF(R7:R61,"ดี")</f>
        <v>12</v>
      </c>
      <c r="R66" s="114">
        <f t="shared" si="4"/>
        <v>21.818181818181817</v>
      </c>
      <c r="S66" s="59">
        <f>COUNTIF(T7:T61,"ดี")</f>
        <v>1</v>
      </c>
      <c r="T66" s="114">
        <f t="shared" si="5"/>
        <v>1.8181818181818181</v>
      </c>
      <c r="U66" s="59">
        <f>COUNTIF(V7:V61,"ดี")</f>
        <v>14</v>
      </c>
      <c r="V66" s="114">
        <f t="shared" si="6"/>
        <v>25.454545454545453</v>
      </c>
      <c r="W66" s="59">
        <f>COUNTIF(X7:X61,"ดี")</f>
        <v>11</v>
      </c>
      <c r="X66" s="114">
        <f t="shared" si="7"/>
        <v>20</v>
      </c>
      <c r="Y66" s="59">
        <f>COUNTIF(Z7:Z61,"ดี")</f>
        <v>5</v>
      </c>
      <c r="Z66" s="114">
        <f t="shared" si="8"/>
        <v>9.0909090909090917</v>
      </c>
      <c r="AA66" s="59">
        <f>COUNTIF(AB7:AB61,"ดี")</f>
        <v>28</v>
      </c>
      <c r="AB66" s="114">
        <f t="shared" si="9"/>
        <v>50.909090909090907</v>
      </c>
      <c r="AC66" s="59">
        <f>COUNTIF(AD7:AD60,"ดี")</f>
        <v>50</v>
      </c>
      <c r="AD66" s="114">
        <f t="shared" ref="AD66:AD67" si="11">AC66*100/55</f>
        <v>90.909090909090907</v>
      </c>
      <c r="AE66" s="123" t="s">
        <v>12</v>
      </c>
      <c r="AF66" s="123">
        <f>COUNTIF(AD6:AD60,"ดี")</f>
        <v>50</v>
      </c>
      <c r="AG66" s="128">
        <f>AF66*100/AF68</f>
        <v>90.909090909090907</v>
      </c>
      <c r="AH66" s="123" t="s">
        <v>120</v>
      </c>
      <c r="AI66" s="123">
        <f>COUNTIF(AE6:AE60,"ปรับ รับรอง")</f>
        <v>16</v>
      </c>
    </row>
    <row r="67" spans="2:35" ht="16.5" customHeight="1" x14ac:dyDescent="0.2">
      <c r="B67" s="116" t="s">
        <v>13</v>
      </c>
      <c r="E67" s="59">
        <f>COUNTIF(F8:F62,"พอใช้")</f>
        <v>0</v>
      </c>
      <c r="G67" s="59">
        <f>COUNTIF(H8:H62,"พอใช้")</f>
        <v>0</v>
      </c>
      <c r="I67" s="59">
        <f>COUNTIF(J8:J62,"พอใช้")</f>
        <v>1</v>
      </c>
      <c r="J67" s="114">
        <f t="shared" si="1"/>
        <v>1.8181818181818181</v>
      </c>
      <c r="K67" s="59">
        <f>COUNTIF(L8:L62,"พอใช้")</f>
        <v>1</v>
      </c>
      <c r="M67" s="59">
        <f>COUNTIF(N8:N62,"พอใช้")</f>
        <v>41</v>
      </c>
      <c r="N67" s="114">
        <f t="shared" si="10"/>
        <v>74.545454545454547</v>
      </c>
      <c r="O67" s="59">
        <f>COUNTIF(P8:P62,"พอใช้")</f>
        <v>5</v>
      </c>
      <c r="P67" s="114">
        <f t="shared" si="3"/>
        <v>9.0909090909090917</v>
      </c>
      <c r="Q67" s="59">
        <f>COUNTIF(R8:R62,"พอใช้")</f>
        <v>2</v>
      </c>
      <c r="R67" s="114">
        <f t="shared" si="4"/>
        <v>3.6363636363636362</v>
      </c>
      <c r="S67" s="59">
        <f>COUNTIF(T8:T62,"พอใช้")</f>
        <v>12</v>
      </c>
      <c r="T67" s="114">
        <f t="shared" si="5"/>
        <v>21.818181818181817</v>
      </c>
      <c r="U67" s="59">
        <f>COUNTIF(V8:V62,"พอใช้")</f>
        <v>0</v>
      </c>
      <c r="W67" s="59">
        <f>COUNTIF(X8:X62,"พอใช้")</f>
        <v>1</v>
      </c>
      <c r="X67" s="114">
        <f t="shared" si="7"/>
        <v>1.8181818181818181</v>
      </c>
      <c r="Y67" s="59">
        <f>COUNTIF(Z8:Z62,"พอใช้")</f>
        <v>0</v>
      </c>
      <c r="AA67" s="59">
        <f>COUNTIF(AB8:AB62,"พอใช้")</f>
        <v>0</v>
      </c>
      <c r="AC67" s="59">
        <f>COUNTIF(AD8:AD60,"พอใช้")</f>
        <v>3</v>
      </c>
      <c r="AD67" s="114">
        <f t="shared" si="11"/>
        <v>5.4545454545454541</v>
      </c>
      <c r="AE67" s="123" t="s">
        <v>13</v>
      </c>
      <c r="AF67" s="123">
        <f>COUNTIF(AD6:AD60,"พอใช้")</f>
        <v>3</v>
      </c>
      <c r="AG67" s="128">
        <f>AF67*100/AF68</f>
        <v>5.4545454545454541</v>
      </c>
      <c r="AH67" s="123"/>
      <c r="AI67" s="123"/>
    </row>
    <row r="68" spans="2:35" ht="16.5" customHeight="1" x14ac:dyDescent="0.2">
      <c r="B68" s="116" t="s">
        <v>27</v>
      </c>
      <c r="E68" s="59">
        <f>COUNTIF(F9:F64,"ต้องปรับปรุง")</f>
        <v>0</v>
      </c>
      <c r="G68" s="59">
        <f>COUNTIF(H9:H64,"ต้องปรับปรุง")</f>
        <v>0</v>
      </c>
      <c r="I68" s="59">
        <f>COUNTIF(J9:J64,"ต้องปรับปรุง")</f>
        <v>0</v>
      </c>
      <c r="K68" s="59">
        <f>COUNTIF(L9:L64,"ต้องปรับปรุง")</f>
        <v>0</v>
      </c>
      <c r="M68" s="59">
        <f>COUNTIF(N9:N64,"ต้องปรับปรุง")</f>
        <v>12</v>
      </c>
      <c r="N68" s="114">
        <f t="shared" si="10"/>
        <v>21.818181818181817</v>
      </c>
      <c r="O68" s="59">
        <f>COUNTIF(P9:P64,"ต้องปรับปรุง")</f>
        <v>0</v>
      </c>
      <c r="Q68" s="59">
        <f>COUNTIF(R9:R64,"ต้องปรับปรุง")</f>
        <v>0</v>
      </c>
      <c r="S68" s="59">
        <f>COUNTIF(T9:T64,"ต้องปรับปรุง")</f>
        <v>0</v>
      </c>
      <c r="U68" s="59">
        <f>COUNTIF(V9:V64,"ต้องปรับปรุง")</f>
        <v>0</v>
      </c>
      <c r="W68" s="59">
        <f>COUNTIF(X9:X64,"ต้องปรับปรุง")</f>
        <v>0</v>
      </c>
      <c r="Y68" s="59">
        <f>COUNTIF(Z9:Z64,"ต้องปรับปรุง")</f>
        <v>0</v>
      </c>
      <c r="AA68" s="59">
        <f>COUNTIF(AB9:AB64,"ต้องปรับปรุง")</f>
        <v>0</v>
      </c>
      <c r="AC68" s="59">
        <f>COUNTIF(AD9:AD64,"ต้องปรับปรุง")</f>
        <v>0</v>
      </c>
      <c r="AE68" s="123"/>
      <c r="AF68" s="123">
        <f>SUM(AF65:AF67)</f>
        <v>55</v>
      </c>
      <c r="AG68" s="128">
        <f>SUM(AG65:AG67)</f>
        <v>100</v>
      </c>
      <c r="AH68" s="122" t="s">
        <v>121</v>
      </c>
      <c r="AI68" s="123">
        <f>AI65+AI66</f>
        <v>43</v>
      </c>
    </row>
    <row r="69" spans="2:35" ht="16.5" customHeight="1" x14ac:dyDescent="0.2">
      <c r="B69" s="116" t="s">
        <v>28</v>
      </c>
      <c r="E69" s="59">
        <f>COUNTIF(F10:F65,"ต้องปรับปรุงเร่งด่วน")</f>
        <v>0</v>
      </c>
      <c r="G69" s="59">
        <f>COUNTIF(H10:H65,"ต้องปรับปรุงเร่งด่วน")</f>
        <v>0</v>
      </c>
      <c r="I69" s="59">
        <f>COUNTIF(J10:J65,"ต้องปรับปรุงเร่งด่วน")</f>
        <v>0</v>
      </c>
      <c r="K69" s="59">
        <f>COUNTIF(L10:L65,"ต้องปรับปรุงเร่งด่วน")</f>
        <v>0</v>
      </c>
      <c r="M69" s="59">
        <f>COUNTIF(N10:N65,"ต้องปรับปรุงเร่งด่วน")</f>
        <v>0</v>
      </c>
      <c r="O69" s="59">
        <f>COUNTIF(P10:P65,"ต้องปรับปรุงเร่งด่วน")</f>
        <v>0</v>
      </c>
      <c r="Q69" s="59">
        <f>COUNTIF(R10:R65,"ต้องปรับปรุงเร่งด่วน")</f>
        <v>0</v>
      </c>
      <c r="S69" s="59">
        <f>COUNTIF(T10:T65,"ต้องปรับปรุงเร่งด่วน")</f>
        <v>0</v>
      </c>
      <c r="U69" s="59">
        <f>COUNTIF(V10:V65,"ต้องปรับปรุงเร่งด่วน")</f>
        <v>0</v>
      </c>
      <c r="W69" s="59">
        <f>COUNTIF(X10:X65,"ต้องปรับปรุงเร่งด่วน")</f>
        <v>0</v>
      </c>
      <c r="Y69" s="59">
        <f>COUNTIF(Z10:Z65,"ต้องปรับปรุงเร่งด่วน")</f>
        <v>0</v>
      </c>
      <c r="AA69" s="59">
        <f>COUNTIF(AB10:AB65,"ต้องปรับปรุงเร่งด่วน")</f>
        <v>0</v>
      </c>
      <c r="AC69" s="59">
        <f>COUNTIF(AD10:AD65,"ต้องปรับปรุงเร่งด่วน")</f>
        <v>0</v>
      </c>
      <c r="AE69" s="123"/>
      <c r="AF69" s="124"/>
      <c r="AG69" s="124"/>
      <c r="AH69" s="124" t="s">
        <v>11</v>
      </c>
      <c r="AI69" s="123">
        <f>COUNTIF(AE6:AE60,"ไม่รับรอง")</f>
        <v>12</v>
      </c>
    </row>
    <row r="70" spans="2:35" ht="16.5" customHeight="1" x14ac:dyDescent="0.2">
      <c r="B70" s="116" t="s">
        <v>15</v>
      </c>
      <c r="F70" s="114">
        <f>SUM(F65:F69)</f>
        <v>100</v>
      </c>
      <c r="H70" s="114">
        <f>SUM(H65:H69)</f>
        <v>100</v>
      </c>
      <c r="J70" s="114">
        <f>SUM(J65:J69)</f>
        <v>100</v>
      </c>
      <c r="L70" s="114">
        <f>SUM(L65:L69)</f>
        <v>100</v>
      </c>
      <c r="N70" s="114">
        <f>SUM(N66:N69)</f>
        <v>100</v>
      </c>
      <c r="P70" s="114">
        <f>SUM(P65:P69)</f>
        <v>100</v>
      </c>
      <c r="R70" s="114">
        <f>SUM(R65:R69)</f>
        <v>100</v>
      </c>
      <c r="T70" s="114">
        <f>SUM(T65:T69)</f>
        <v>99.999999999999986</v>
      </c>
      <c r="V70" s="114">
        <f>SUM(V65:V69)</f>
        <v>100</v>
      </c>
      <c r="X70" s="114">
        <f>SUM(X65:X69)</f>
        <v>100</v>
      </c>
      <c r="Z70" s="114">
        <f>SUM(Z65:Z69)</f>
        <v>100</v>
      </c>
      <c r="AB70" s="114">
        <f>SUM(AB65:AB69)</f>
        <v>100</v>
      </c>
      <c r="AC70" s="59">
        <f>SUM(AC65:AC69)</f>
        <v>55</v>
      </c>
      <c r="AD70" s="114">
        <f>SUM(AD65:AD69)</f>
        <v>100</v>
      </c>
      <c r="AE70" s="123"/>
      <c r="AF70" s="123"/>
      <c r="AG70" s="123"/>
      <c r="AH70" s="123"/>
      <c r="AI70" s="123">
        <f>SUM(AI68:AI69)</f>
        <v>55</v>
      </c>
    </row>
    <row r="72" spans="2:35" x14ac:dyDescent="0.2">
      <c r="AE72" s="122" t="s">
        <v>128</v>
      </c>
      <c r="AF72" s="123"/>
      <c r="AG72" s="123"/>
      <c r="AH72" s="123"/>
      <c r="AI72" s="123"/>
    </row>
    <row r="73" spans="2:35" x14ac:dyDescent="0.2">
      <c r="AE73" s="123" t="s">
        <v>14</v>
      </c>
      <c r="AF73" s="123">
        <f>COUNTIF(AD6:AD31,"ดีมาก")</f>
        <v>2</v>
      </c>
      <c r="AG73" s="128">
        <f>AF73*100/AF76</f>
        <v>7.6923076923076925</v>
      </c>
      <c r="AH73" s="123" t="s">
        <v>10</v>
      </c>
      <c r="AI73" s="123">
        <f>COUNTIF(AE6:AE31,"รับรอง")</f>
        <v>13</v>
      </c>
    </row>
    <row r="74" spans="2:35" x14ac:dyDescent="0.2">
      <c r="AE74" s="123" t="s">
        <v>12</v>
      </c>
      <c r="AF74" s="123">
        <f>COUNTIF(AD6:AD31,"ดี")</f>
        <v>23</v>
      </c>
      <c r="AG74" s="128">
        <f>AF74*100/AF76</f>
        <v>88.461538461538467</v>
      </c>
      <c r="AH74" s="123" t="s">
        <v>120</v>
      </c>
      <c r="AI74" s="123">
        <f>COUNTIF(AE6:AE31,"ปรับ รับรอง")</f>
        <v>9</v>
      </c>
    </row>
    <row r="75" spans="2:35" x14ac:dyDescent="0.2">
      <c r="AE75" s="123" t="s">
        <v>13</v>
      </c>
      <c r="AF75" s="123">
        <f>COUNTIF(AD6:AD31,"พอใช้")</f>
        <v>1</v>
      </c>
      <c r="AG75" s="128">
        <f>AF75*100/AF76</f>
        <v>3.8461538461538463</v>
      </c>
      <c r="AH75" s="123"/>
      <c r="AI75" s="123"/>
    </row>
    <row r="76" spans="2:35" x14ac:dyDescent="0.2">
      <c r="AE76" s="123"/>
      <c r="AF76" s="123">
        <f>SUM(AF73:AF75)</f>
        <v>26</v>
      </c>
      <c r="AG76" s="128">
        <f>SUM(AG73:AG75)</f>
        <v>100</v>
      </c>
      <c r="AH76" s="122" t="s">
        <v>121</v>
      </c>
      <c r="AI76" s="123">
        <f>AI73+AI74</f>
        <v>22</v>
      </c>
    </row>
    <row r="77" spans="2:35" x14ac:dyDescent="0.2">
      <c r="AE77" s="123"/>
      <c r="AF77" s="124"/>
      <c r="AG77" s="124"/>
      <c r="AH77" s="124" t="s">
        <v>11</v>
      </c>
      <c r="AI77" s="123">
        <f>COUNTIF(AE6:AE31,"ไม่รับรอง")</f>
        <v>4</v>
      </c>
    </row>
    <row r="78" spans="2:35" x14ac:dyDescent="0.2">
      <c r="AE78" s="123"/>
      <c r="AF78" s="123"/>
      <c r="AG78" s="123"/>
      <c r="AH78" s="123"/>
      <c r="AI78" s="123">
        <f>SUM(AI76:AI77)</f>
        <v>26</v>
      </c>
    </row>
    <row r="80" spans="2:35" x14ac:dyDescent="0.2">
      <c r="AE80" s="122" t="s">
        <v>129</v>
      </c>
      <c r="AF80" s="123"/>
      <c r="AG80" s="123"/>
      <c r="AH80" s="123"/>
      <c r="AI80" s="123"/>
    </row>
    <row r="81" spans="31:35" x14ac:dyDescent="0.2">
      <c r="AE81" s="123" t="s">
        <v>14</v>
      </c>
      <c r="AF81" s="123">
        <f>COUNTIF(AD32:AD60,"ดีมาก")</f>
        <v>0</v>
      </c>
      <c r="AG81" s="123">
        <f>AF81*100/AF84</f>
        <v>0</v>
      </c>
      <c r="AH81" s="123" t="s">
        <v>10</v>
      </c>
      <c r="AI81" s="123">
        <f>COUNTIF(AE32:AE60,"รับรอง")</f>
        <v>14</v>
      </c>
    </row>
    <row r="82" spans="31:35" x14ac:dyDescent="0.2">
      <c r="AE82" s="123" t="s">
        <v>12</v>
      </c>
      <c r="AF82" s="123">
        <f>COUNTIF(AD32:AD60,"ดี")</f>
        <v>27</v>
      </c>
      <c r="AG82" s="128">
        <f>AF82*100/AF84</f>
        <v>93.103448275862064</v>
      </c>
      <c r="AH82" s="123" t="s">
        <v>120</v>
      </c>
      <c r="AI82" s="123">
        <f>COUNTIF(AE32:AE60,"ปรับ รับรอง")</f>
        <v>7</v>
      </c>
    </row>
    <row r="83" spans="31:35" x14ac:dyDescent="0.2">
      <c r="AE83" s="123" t="s">
        <v>13</v>
      </c>
      <c r="AF83" s="123">
        <f>COUNTIF(AD32:AD60,"พอใช้")</f>
        <v>2</v>
      </c>
      <c r="AG83" s="128">
        <f>AF83*100/AF84</f>
        <v>6.8965517241379306</v>
      </c>
      <c r="AH83" s="123"/>
      <c r="AI83" s="123"/>
    </row>
    <row r="84" spans="31:35" x14ac:dyDescent="0.2">
      <c r="AE84" s="123"/>
      <c r="AF84" s="123">
        <f>SUM(AF81:AF83)</f>
        <v>29</v>
      </c>
      <c r="AG84" s="128">
        <f>SUM(AG81:AG83)</f>
        <v>100</v>
      </c>
      <c r="AH84" s="122" t="s">
        <v>121</v>
      </c>
      <c r="AI84" s="123">
        <f>AI81+AI82</f>
        <v>21</v>
      </c>
    </row>
    <row r="85" spans="31:35" x14ac:dyDescent="0.2">
      <c r="AE85" s="123"/>
      <c r="AF85" s="124"/>
      <c r="AG85" s="124"/>
      <c r="AH85" s="124" t="s">
        <v>11</v>
      </c>
      <c r="AI85" s="123">
        <f>COUNTIF(AE32:AE60,"ไม่รับรอง")</f>
        <v>8</v>
      </c>
    </row>
    <row r="86" spans="31:35" x14ac:dyDescent="0.2">
      <c r="AE86" s="123"/>
      <c r="AF86" s="123"/>
      <c r="AG86" s="123"/>
      <c r="AH86" s="123"/>
      <c r="AI86" s="123">
        <f>SUM(AI84:AI85)</f>
        <v>29</v>
      </c>
    </row>
  </sheetData>
  <mergeCells count="4">
    <mergeCell ref="A4:A5"/>
    <mergeCell ref="B4:B5"/>
    <mergeCell ref="A1:R1"/>
    <mergeCell ref="A2:R2"/>
  </mergeCells>
  <printOptions horizontalCentered="1"/>
  <pageMargins left="0.25" right="0.25" top="0.5" bottom="0.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61"/>
  <sheetViews>
    <sheetView workbookViewId="0">
      <pane ySplit="4" topLeftCell="A5" activePane="bottomLeft" state="frozen"/>
      <selection pane="bottomLeft" activeCell="A24" sqref="A24"/>
    </sheetView>
  </sheetViews>
  <sheetFormatPr defaultColWidth="9" defaultRowHeight="12.75" x14ac:dyDescent="0.2"/>
  <cols>
    <col min="1" max="1" width="5.42578125" style="5" customWidth="1"/>
    <col min="2" max="2" width="31" style="5" bestFit="1" customWidth="1"/>
    <col min="3" max="3" width="16.140625" style="5" bestFit="1" customWidth="1"/>
    <col min="4" max="4" width="7" style="35" customWidth="1"/>
    <col min="5" max="5" width="10.5703125" style="4" bestFit="1" customWidth="1"/>
    <col min="6" max="6" width="7" style="4" bestFit="1" customWidth="1"/>
    <col min="7" max="7" width="10.5703125" style="4" bestFit="1" customWidth="1"/>
    <col min="8" max="8" width="7" style="4" customWidth="1"/>
    <col min="9" max="9" width="10.5703125" style="4" bestFit="1" customWidth="1"/>
    <col min="10" max="10" width="7" style="4" customWidth="1"/>
    <col min="11" max="11" width="10.5703125" style="4" bestFit="1" customWidth="1"/>
    <col min="12" max="12" width="7" style="4" customWidth="1"/>
    <col min="13" max="13" width="10.5703125" style="4" bestFit="1" customWidth="1"/>
    <col min="14" max="14" width="10.140625" style="4" bestFit="1" customWidth="1"/>
    <col min="15" max="15" width="10.5703125" style="4" bestFit="1" customWidth="1"/>
    <col min="16" max="16" width="7" style="4" customWidth="1"/>
    <col min="17" max="17" width="10.5703125" style="4" bestFit="1" customWidth="1"/>
    <col min="18" max="18" width="7" style="4" customWidth="1"/>
    <col min="19" max="19" width="10.5703125" style="4" bestFit="1" customWidth="1"/>
    <col min="20" max="20" width="7" style="4" customWidth="1"/>
    <col min="21" max="21" width="10.5703125" style="4" bestFit="1" customWidth="1"/>
    <col min="22" max="22" width="7" style="4" customWidth="1"/>
    <col min="23" max="23" width="11.5703125" style="4" bestFit="1" customWidth="1"/>
    <col min="24" max="24" width="7" style="4" customWidth="1"/>
    <col min="25" max="25" width="11.5703125" style="4" bestFit="1" customWidth="1"/>
    <col min="26" max="26" width="7" style="4" customWidth="1"/>
    <col min="27" max="27" width="11.5703125" style="4" bestFit="1" customWidth="1"/>
    <col min="28" max="28" width="9.5703125" style="4" bestFit="1" customWidth="1"/>
    <col min="29" max="29" width="11" style="4" bestFit="1" customWidth="1"/>
    <col min="30" max="30" width="9.5703125" style="4" bestFit="1" customWidth="1"/>
    <col min="31" max="31" width="9.5703125" style="5" bestFit="1" customWidth="1"/>
    <col min="32" max="32" width="12.7109375" style="5" bestFit="1" customWidth="1"/>
    <col min="33" max="33" width="9" style="5"/>
    <col min="34" max="34" width="12.85546875" style="5" bestFit="1" customWidth="1"/>
    <col min="35" max="16384" width="9" style="5"/>
  </cols>
  <sheetData>
    <row r="1" spans="1:34" ht="17.25" customHeight="1" x14ac:dyDescent="0.2">
      <c r="A1" s="2" t="s">
        <v>32</v>
      </c>
      <c r="B1" s="2"/>
      <c r="C1" s="2"/>
      <c r="D1" s="3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4" ht="9" customHeight="1" x14ac:dyDescent="0.2"/>
    <row r="3" spans="1:34" ht="15.75" customHeight="1" x14ac:dyDescent="0.2">
      <c r="A3" s="164" t="s">
        <v>31</v>
      </c>
      <c r="B3" s="164" t="s">
        <v>33</v>
      </c>
      <c r="C3" s="32" t="s">
        <v>91</v>
      </c>
      <c r="D3" s="32" t="s">
        <v>93</v>
      </c>
      <c r="E3" s="6" t="s">
        <v>16</v>
      </c>
      <c r="F3" s="6" t="s">
        <v>6</v>
      </c>
      <c r="G3" s="6" t="s">
        <v>17</v>
      </c>
      <c r="H3" s="6" t="s">
        <v>6</v>
      </c>
      <c r="I3" s="6" t="s">
        <v>18</v>
      </c>
      <c r="J3" s="6" t="s">
        <v>6</v>
      </c>
      <c r="K3" s="6" t="s">
        <v>19</v>
      </c>
      <c r="L3" s="6" t="s">
        <v>6</v>
      </c>
      <c r="M3" s="6" t="s">
        <v>8</v>
      </c>
      <c r="N3" s="6" t="s">
        <v>6</v>
      </c>
      <c r="O3" s="6" t="s">
        <v>20</v>
      </c>
      <c r="P3" s="6" t="s">
        <v>6</v>
      </c>
      <c r="Q3" s="6" t="s">
        <v>21</v>
      </c>
      <c r="R3" s="6" t="s">
        <v>6</v>
      </c>
      <c r="S3" s="6" t="s">
        <v>22</v>
      </c>
      <c r="T3" s="6" t="s">
        <v>6</v>
      </c>
      <c r="U3" s="6" t="s">
        <v>23</v>
      </c>
      <c r="V3" s="6" t="s">
        <v>6</v>
      </c>
      <c r="W3" s="6" t="s">
        <v>24</v>
      </c>
      <c r="X3" s="6" t="s">
        <v>6</v>
      </c>
      <c r="Y3" s="6" t="s">
        <v>25</v>
      </c>
      <c r="Z3" s="6" t="s">
        <v>6</v>
      </c>
      <c r="AA3" s="6" t="s">
        <v>26</v>
      </c>
      <c r="AB3" s="6" t="s">
        <v>6</v>
      </c>
      <c r="AC3" s="6" t="s">
        <v>5</v>
      </c>
      <c r="AD3" s="6" t="s">
        <v>6</v>
      </c>
      <c r="AE3" s="6" t="s">
        <v>9</v>
      </c>
      <c r="AF3" s="28" t="s">
        <v>89</v>
      </c>
      <c r="AG3" s="4" t="s">
        <v>104</v>
      </c>
      <c r="AH3" s="5" t="s">
        <v>103</v>
      </c>
    </row>
    <row r="4" spans="1:34" ht="15.75" customHeight="1" x14ac:dyDescent="0.2">
      <c r="A4" s="165"/>
      <c r="B4" s="165"/>
      <c r="C4" s="33"/>
      <c r="D4" s="36"/>
      <c r="E4" s="33"/>
      <c r="F4" s="7" t="s">
        <v>7</v>
      </c>
      <c r="G4" s="33"/>
      <c r="H4" s="7" t="s">
        <v>7</v>
      </c>
      <c r="I4" s="33"/>
      <c r="J4" s="7" t="s">
        <v>7</v>
      </c>
      <c r="K4" s="33"/>
      <c r="L4" s="7" t="s">
        <v>7</v>
      </c>
      <c r="M4" s="33"/>
      <c r="N4" s="7" t="s">
        <v>7</v>
      </c>
      <c r="O4" s="33"/>
      <c r="P4" s="7" t="s">
        <v>7</v>
      </c>
      <c r="Q4" s="33"/>
      <c r="R4" s="7" t="s">
        <v>7</v>
      </c>
      <c r="S4" s="33"/>
      <c r="T4" s="7" t="s">
        <v>7</v>
      </c>
      <c r="U4" s="33"/>
      <c r="V4" s="7" t="s">
        <v>7</v>
      </c>
      <c r="W4" s="33"/>
      <c r="X4" s="7" t="s">
        <v>7</v>
      </c>
      <c r="Y4" s="33"/>
      <c r="Z4" s="7" t="s">
        <v>7</v>
      </c>
      <c r="AA4" s="33"/>
      <c r="AB4" s="7" t="s">
        <v>7</v>
      </c>
      <c r="AC4" s="7" t="s">
        <v>15</v>
      </c>
      <c r="AD4" s="7" t="s">
        <v>7</v>
      </c>
      <c r="AE4" s="7"/>
    </row>
    <row r="5" spans="1:34" ht="13.5" customHeight="1" x14ac:dyDescent="0.2">
      <c r="A5" s="8">
        <v>1</v>
      </c>
      <c r="B5" s="9" t="s">
        <v>141</v>
      </c>
      <c r="C5" s="9" t="s">
        <v>92</v>
      </c>
      <c r="D5" s="37">
        <v>2557</v>
      </c>
      <c r="E5" s="10">
        <v>9.59</v>
      </c>
      <c r="F5" s="10" t="s">
        <v>14</v>
      </c>
      <c r="G5" s="10">
        <v>9.43</v>
      </c>
      <c r="H5" s="10" t="s">
        <v>14</v>
      </c>
      <c r="I5" s="10">
        <v>9.48</v>
      </c>
      <c r="J5" s="10" t="s">
        <v>14</v>
      </c>
      <c r="K5" s="10">
        <v>9.3000000000000007</v>
      </c>
      <c r="L5" s="10" t="s">
        <v>14</v>
      </c>
      <c r="M5" s="10">
        <v>15.28</v>
      </c>
      <c r="N5" s="10" t="s">
        <v>12</v>
      </c>
      <c r="O5" s="10">
        <v>10</v>
      </c>
      <c r="P5" s="10" t="s">
        <v>14</v>
      </c>
      <c r="Q5" s="10">
        <v>5</v>
      </c>
      <c r="R5" s="10" t="s">
        <v>14</v>
      </c>
      <c r="S5" s="10">
        <v>4.93</v>
      </c>
      <c r="T5" s="10" t="s">
        <v>14</v>
      </c>
      <c r="U5" s="10">
        <v>5</v>
      </c>
      <c r="V5" s="10" t="s">
        <v>14</v>
      </c>
      <c r="W5" s="10">
        <v>5</v>
      </c>
      <c r="X5" s="10" t="s">
        <v>14</v>
      </c>
      <c r="Y5" s="10">
        <v>5</v>
      </c>
      <c r="Z5" s="10" t="s">
        <v>14</v>
      </c>
      <c r="AA5" s="10">
        <v>5</v>
      </c>
      <c r="AB5" s="10" t="s">
        <v>14</v>
      </c>
      <c r="AC5" s="10">
        <v>93.01</v>
      </c>
      <c r="AD5" s="10" t="s">
        <v>14</v>
      </c>
      <c r="AE5" s="9" t="s">
        <v>10</v>
      </c>
    </row>
    <row r="6" spans="1:34" ht="13.5" customHeight="1" x14ac:dyDescent="0.2">
      <c r="A6" s="11">
        <v>2</v>
      </c>
      <c r="B6" s="12" t="s">
        <v>34</v>
      </c>
      <c r="C6" s="12" t="s">
        <v>94</v>
      </c>
      <c r="D6" s="38">
        <v>2555</v>
      </c>
      <c r="E6" s="13">
        <v>9.64</v>
      </c>
      <c r="F6" s="13" t="s">
        <v>14</v>
      </c>
      <c r="G6" s="13">
        <v>9.6300000000000008</v>
      </c>
      <c r="H6" s="13" t="s">
        <v>14</v>
      </c>
      <c r="I6" s="13">
        <v>9.3699999999999992</v>
      </c>
      <c r="J6" s="13" t="s">
        <v>14</v>
      </c>
      <c r="K6" s="13">
        <v>9.25</v>
      </c>
      <c r="L6" s="13" t="s">
        <v>14</v>
      </c>
      <c r="M6" s="13">
        <v>13.66</v>
      </c>
      <c r="N6" s="13" t="s">
        <v>12</v>
      </c>
      <c r="O6" s="13">
        <v>9</v>
      </c>
      <c r="P6" s="13" t="s">
        <v>14</v>
      </c>
      <c r="Q6" s="13">
        <v>4.8</v>
      </c>
      <c r="R6" s="13" t="s">
        <v>14</v>
      </c>
      <c r="S6" s="13">
        <v>4.88</v>
      </c>
      <c r="T6" s="13" t="s">
        <v>14</v>
      </c>
      <c r="U6" s="13">
        <v>4</v>
      </c>
      <c r="V6" s="13" t="s">
        <v>12</v>
      </c>
      <c r="W6" s="13">
        <v>5</v>
      </c>
      <c r="X6" s="13" t="s">
        <v>14</v>
      </c>
      <c r="Y6" s="13">
        <v>5</v>
      </c>
      <c r="Z6" s="13" t="s">
        <v>14</v>
      </c>
      <c r="AA6" s="13">
        <v>5</v>
      </c>
      <c r="AB6" s="13" t="s">
        <v>14</v>
      </c>
      <c r="AC6" s="13">
        <v>89.23</v>
      </c>
      <c r="AD6" s="13" t="s">
        <v>12</v>
      </c>
      <c r="AE6" s="12" t="s">
        <v>10</v>
      </c>
    </row>
    <row r="7" spans="1:34" ht="13.5" customHeight="1" x14ac:dyDescent="0.2">
      <c r="A7" s="11">
        <v>3</v>
      </c>
      <c r="B7" s="12" t="s">
        <v>35</v>
      </c>
      <c r="C7" s="12" t="s">
        <v>95</v>
      </c>
      <c r="D7" s="38">
        <v>2554</v>
      </c>
      <c r="E7" s="13">
        <v>9.49</v>
      </c>
      <c r="F7" s="13" t="s">
        <v>14</v>
      </c>
      <c r="G7" s="13">
        <v>8.7100000000000009</v>
      </c>
      <c r="H7" s="13" t="s">
        <v>12</v>
      </c>
      <c r="I7" s="13">
        <v>8.39</v>
      </c>
      <c r="J7" s="13" t="s">
        <v>12</v>
      </c>
      <c r="K7" s="13">
        <v>8.3800000000000008</v>
      </c>
      <c r="L7" s="13" t="s">
        <v>12</v>
      </c>
      <c r="M7" s="13">
        <v>8.5500000000000007</v>
      </c>
      <c r="N7" s="13" t="s">
        <v>13</v>
      </c>
      <c r="O7" s="13">
        <v>8</v>
      </c>
      <c r="P7" s="13" t="s">
        <v>12</v>
      </c>
      <c r="Q7" s="13">
        <v>4.8</v>
      </c>
      <c r="R7" s="13" t="s">
        <v>14</v>
      </c>
      <c r="S7" s="13">
        <v>5</v>
      </c>
      <c r="T7" s="13" t="s">
        <v>14</v>
      </c>
      <c r="U7" s="13">
        <v>5</v>
      </c>
      <c r="V7" s="13" t="s">
        <v>14</v>
      </c>
      <c r="W7" s="13">
        <v>5</v>
      </c>
      <c r="X7" s="13" t="s">
        <v>14</v>
      </c>
      <c r="Y7" s="13">
        <v>5</v>
      </c>
      <c r="Z7" s="13" t="s">
        <v>14</v>
      </c>
      <c r="AA7" s="13">
        <v>5</v>
      </c>
      <c r="AB7" s="13" t="s">
        <v>14</v>
      </c>
      <c r="AC7" s="13">
        <v>81.319999999999993</v>
      </c>
      <c r="AD7" s="13" t="s">
        <v>12</v>
      </c>
      <c r="AE7" s="12" t="s">
        <v>10</v>
      </c>
    </row>
    <row r="8" spans="1:34" s="49" customFormat="1" ht="13.5" customHeight="1" x14ac:dyDescent="0.2">
      <c r="A8" s="44">
        <v>4</v>
      </c>
      <c r="B8" s="45" t="s">
        <v>36</v>
      </c>
      <c r="C8" s="45" t="s">
        <v>96</v>
      </c>
      <c r="D8" s="46">
        <v>2555</v>
      </c>
      <c r="E8" s="47">
        <v>9.7200000000000006</v>
      </c>
      <c r="F8" s="47" t="s">
        <v>14</v>
      </c>
      <c r="G8" s="47">
        <v>9.6</v>
      </c>
      <c r="H8" s="47" t="s">
        <v>14</v>
      </c>
      <c r="I8" s="47">
        <v>9.41</v>
      </c>
      <c r="J8" s="47" t="s">
        <v>14</v>
      </c>
      <c r="K8" s="47">
        <v>8.43</v>
      </c>
      <c r="L8" s="47" t="s">
        <v>12</v>
      </c>
      <c r="M8" s="47">
        <v>6.46</v>
      </c>
      <c r="N8" s="47" t="s">
        <v>27</v>
      </c>
      <c r="O8" s="47">
        <v>9</v>
      </c>
      <c r="P8" s="47" t="s">
        <v>14</v>
      </c>
      <c r="Q8" s="47">
        <v>4.8</v>
      </c>
      <c r="R8" s="47" t="s">
        <v>14</v>
      </c>
      <c r="S8" s="47">
        <v>4.88</v>
      </c>
      <c r="T8" s="47" t="s">
        <v>14</v>
      </c>
      <c r="U8" s="47">
        <v>5</v>
      </c>
      <c r="V8" s="47" t="s">
        <v>14</v>
      </c>
      <c r="W8" s="47">
        <v>5</v>
      </c>
      <c r="X8" s="47" t="s">
        <v>14</v>
      </c>
      <c r="Y8" s="47">
        <v>5</v>
      </c>
      <c r="Z8" s="47" t="s">
        <v>14</v>
      </c>
      <c r="AA8" s="47">
        <v>5</v>
      </c>
      <c r="AB8" s="47" t="s">
        <v>14</v>
      </c>
      <c r="AC8" s="47">
        <v>85.09</v>
      </c>
      <c r="AD8" s="47" t="s">
        <v>12</v>
      </c>
      <c r="AE8" s="45" t="s">
        <v>90</v>
      </c>
      <c r="AF8" s="48"/>
      <c r="AG8" s="49">
        <v>82.3</v>
      </c>
      <c r="AH8" s="50" t="s">
        <v>102</v>
      </c>
    </row>
    <row r="9" spans="1:34" ht="13.5" customHeight="1" x14ac:dyDescent="0.2">
      <c r="A9" s="11">
        <v>5</v>
      </c>
      <c r="B9" s="12" t="s">
        <v>37</v>
      </c>
      <c r="C9" s="12" t="s">
        <v>4</v>
      </c>
      <c r="D9" s="38">
        <v>2554</v>
      </c>
      <c r="E9" s="13">
        <v>9.64</v>
      </c>
      <c r="F9" s="13" t="s">
        <v>14</v>
      </c>
      <c r="G9" s="13">
        <v>9.65</v>
      </c>
      <c r="H9" s="13" t="s">
        <v>14</v>
      </c>
      <c r="I9" s="13">
        <v>9.35</v>
      </c>
      <c r="J9" s="13" t="s">
        <v>14</v>
      </c>
      <c r="K9" s="13">
        <v>9.06</v>
      </c>
      <c r="L9" s="13" t="s">
        <v>14</v>
      </c>
      <c r="M9" s="13">
        <v>9.81</v>
      </c>
      <c r="N9" s="13" t="s">
        <v>13</v>
      </c>
      <c r="O9" s="13">
        <v>9</v>
      </c>
      <c r="P9" s="13" t="s">
        <v>14</v>
      </c>
      <c r="Q9" s="13">
        <v>4.8</v>
      </c>
      <c r="R9" s="13" t="s">
        <v>14</v>
      </c>
      <c r="S9" s="13">
        <v>5</v>
      </c>
      <c r="T9" s="13" t="s">
        <v>14</v>
      </c>
      <c r="U9" s="13">
        <v>5</v>
      </c>
      <c r="V9" s="13" t="s">
        <v>14</v>
      </c>
      <c r="W9" s="13">
        <v>5</v>
      </c>
      <c r="X9" s="13" t="s">
        <v>14</v>
      </c>
      <c r="Y9" s="13">
        <v>5</v>
      </c>
      <c r="Z9" s="13" t="s">
        <v>14</v>
      </c>
      <c r="AA9" s="13">
        <v>5</v>
      </c>
      <c r="AB9" s="13" t="s">
        <v>14</v>
      </c>
      <c r="AC9" s="13">
        <v>86.31</v>
      </c>
      <c r="AD9" s="13" t="s">
        <v>12</v>
      </c>
      <c r="AE9" s="12" t="s">
        <v>10</v>
      </c>
    </row>
    <row r="10" spans="1:34" s="49" customFormat="1" ht="13.5" customHeight="1" x14ac:dyDescent="0.2">
      <c r="A10" s="44">
        <v>6</v>
      </c>
      <c r="B10" s="45" t="s">
        <v>38</v>
      </c>
      <c r="C10" s="45" t="s">
        <v>97</v>
      </c>
      <c r="D10" s="46">
        <v>2555</v>
      </c>
      <c r="E10" s="47">
        <v>9.43</v>
      </c>
      <c r="F10" s="47" t="s">
        <v>14</v>
      </c>
      <c r="G10" s="47">
        <v>9.07</v>
      </c>
      <c r="H10" s="47" t="s">
        <v>14</v>
      </c>
      <c r="I10" s="47">
        <v>7.7</v>
      </c>
      <c r="J10" s="47" t="s">
        <v>12</v>
      </c>
      <c r="K10" s="47">
        <v>8.5500000000000007</v>
      </c>
      <c r="L10" s="47" t="s">
        <v>12</v>
      </c>
      <c r="M10" s="47">
        <v>7.62</v>
      </c>
      <c r="N10" s="47" t="s">
        <v>27</v>
      </c>
      <c r="O10" s="47">
        <v>8</v>
      </c>
      <c r="P10" s="47" t="s">
        <v>12</v>
      </c>
      <c r="Q10" s="47">
        <v>5</v>
      </c>
      <c r="R10" s="47" t="s">
        <v>14</v>
      </c>
      <c r="S10" s="47">
        <v>4.96</v>
      </c>
      <c r="T10" s="47" t="s">
        <v>14</v>
      </c>
      <c r="U10" s="47">
        <v>5</v>
      </c>
      <c r="V10" s="47" t="s">
        <v>14</v>
      </c>
      <c r="W10" s="47">
        <v>5</v>
      </c>
      <c r="X10" s="47" t="s">
        <v>14</v>
      </c>
      <c r="Y10" s="47">
        <v>5</v>
      </c>
      <c r="Z10" s="47" t="s">
        <v>14</v>
      </c>
      <c r="AA10" s="47">
        <v>4</v>
      </c>
      <c r="AB10" s="47" t="s">
        <v>12</v>
      </c>
      <c r="AC10" s="59">
        <v>80.739999999999995</v>
      </c>
      <c r="AD10" s="47" t="s">
        <v>12</v>
      </c>
      <c r="AE10" s="45" t="s">
        <v>90</v>
      </c>
      <c r="AF10" s="48"/>
      <c r="AG10" s="49">
        <v>79.33</v>
      </c>
      <c r="AH10" s="49" t="s">
        <v>110</v>
      </c>
    </row>
    <row r="11" spans="1:34" s="49" customFormat="1" ht="13.5" customHeight="1" x14ac:dyDescent="0.2">
      <c r="A11" s="44">
        <v>7</v>
      </c>
      <c r="B11" s="45" t="s">
        <v>39</v>
      </c>
      <c r="C11" s="45" t="s">
        <v>98</v>
      </c>
      <c r="D11" s="46">
        <v>2554</v>
      </c>
      <c r="E11" s="47">
        <v>9.74</v>
      </c>
      <c r="F11" s="47" t="s">
        <v>14</v>
      </c>
      <c r="G11" s="47">
        <v>9.31</v>
      </c>
      <c r="H11" s="47" t="s">
        <v>14</v>
      </c>
      <c r="I11" s="47">
        <v>8.6199999999999992</v>
      </c>
      <c r="J11" s="47" t="s">
        <v>12</v>
      </c>
      <c r="K11" s="47">
        <v>9.3000000000000007</v>
      </c>
      <c r="L11" s="47" t="s">
        <v>14</v>
      </c>
      <c r="M11" s="47">
        <v>6.79</v>
      </c>
      <c r="N11" s="47" t="s">
        <v>27</v>
      </c>
      <c r="O11" s="47">
        <v>9</v>
      </c>
      <c r="P11" s="47" t="s">
        <v>14</v>
      </c>
      <c r="Q11" s="47">
        <v>4.8</v>
      </c>
      <c r="R11" s="47" t="s">
        <v>14</v>
      </c>
      <c r="S11" s="47">
        <v>3.33</v>
      </c>
      <c r="T11" s="47" t="s">
        <v>13</v>
      </c>
      <c r="U11" s="47">
        <v>5</v>
      </c>
      <c r="V11" s="47" t="s">
        <v>14</v>
      </c>
      <c r="W11" s="47">
        <v>5</v>
      </c>
      <c r="X11" s="47" t="s">
        <v>14</v>
      </c>
      <c r="Y11" s="47">
        <v>5</v>
      </c>
      <c r="Z11" s="47" t="s">
        <v>14</v>
      </c>
      <c r="AA11" s="47">
        <v>5</v>
      </c>
      <c r="AB11" s="47" t="s">
        <v>14</v>
      </c>
      <c r="AC11" s="47">
        <v>84.51</v>
      </c>
      <c r="AD11" s="47" t="s">
        <v>12</v>
      </c>
      <c r="AE11" s="45" t="s">
        <v>90</v>
      </c>
      <c r="AF11" s="48"/>
      <c r="AG11" s="49">
        <v>80.89</v>
      </c>
      <c r="AH11" s="49" t="s">
        <v>106</v>
      </c>
    </row>
    <row r="12" spans="1:34" ht="13.5" customHeight="1" x14ac:dyDescent="0.2">
      <c r="A12" s="19">
        <v>8</v>
      </c>
      <c r="B12" s="20" t="s">
        <v>40</v>
      </c>
      <c r="C12" s="20" t="s">
        <v>96</v>
      </c>
      <c r="D12" s="40">
        <v>2555</v>
      </c>
      <c r="E12" s="21">
        <v>9.42</v>
      </c>
      <c r="F12" s="21" t="s">
        <v>14</v>
      </c>
      <c r="G12" s="21">
        <v>9.24</v>
      </c>
      <c r="H12" s="21" t="s">
        <v>14</v>
      </c>
      <c r="I12" s="21">
        <v>8.6</v>
      </c>
      <c r="J12" s="21" t="s">
        <v>12</v>
      </c>
      <c r="K12" s="21">
        <v>8.25</v>
      </c>
      <c r="L12" s="21" t="s">
        <v>12</v>
      </c>
      <c r="M12" s="21">
        <v>5.68</v>
      </c>
      <c r="N12" s="21" t="s">
        <v>27</v>
      </c>
      <c r="O12" s="21">
        <v>8</v>
      </c>
      <c r="P12" s="21" t="s">
        <v>12</v>
      </c>
      <c r="Q12" s="21">
        <v>5</v>
      </c>
      <c r="R12" s="21" t="s">
        <v>14</v>
      </c>
      <c r="S12" s="21">
        <v>4.9400000000000004</v>
      </c>
      <c r="T12" s="21" t="s">
        <v>14</v>
      </c>
      <c r="U12" s="21">
        <v>5</v>
      </c>
      <c r="V12" s="21" t="s">
        <v>14</v>
      </c>
      <c r="W12" s="21">
        <v>5</v>
      </c>
      <c r="X12" s="21" t="s">
        <v>14</v>
      </c>
      <c r="Y12" s="21">
        <v>5</v>
      </c>
      <c r="Z12" s="21" t="s">
        <v>14</v>
      </c>
      <c r="AA12" s="21">
        <v>4</v>
      </c>
      <c r="AB12" s="21" t="s">
        <v>12</v>
      </c>
      <c r="AC12" s="21">
        <v>78.13</v>
      </c>
      <c r="AD12" s="21" t="s">
        <v>12</v>
      </c>
      <c r="AE12" s="20" t="s">
        <v>11</v>
      </c>
      <c r="AF12" s="27" t="s">
        <v>88</v>
      </c>
    </row>
    <row r="13" spans="1:34" ht="13.5" customHeight="1" x14ac:dyDescent="0.2">
      <c r="A13" s="11">
        <v>9</v>
      </c>
      <c r="B13" s="12" t="s">
        <v>41</v>
      </c>
      <c r="C13" s="12" t="s">
        <v>3</v>
      </c>
      <c r="D13" s="38">
        <v>2554</v>
      </c>
      <c r="E13" s="13">
        <v>9.31</v>
      </c>
      <c r="F13" s="13" t="s">
        <v>14</v>
      </c>
      <c r="G13" s="13">
        <v>9.4700000000000006</v>
      </c>
      <c r="H13" s="13" t="s">
        <v>14</v>
      </c>
      <c r="I13" s="13">
        <v>9.25</v>
      </c>
      <c r="J13" s="13" t="s">
        <v>14</v>
      </c>
      <c r="K13" s="13">
        <v>8.7799999999999994</v>
      </c>
      <c r="L13" s="13" t="s">
        <v>12</v>
      </c>
      <c r="M13" s="13">
        <v>11.14</v>
      </c>
      <c r="N13" s="13" t="s">
        <v>13</v>
      </c>
      <c r="O13" s="13">
        <v>8</v>
      </c>
      <c r="P13" s="13" t="s">
        <v>12</v>
      </c>
      <c r="Q13" s="13">
        <v>4.8</v>
      </c>
      <c r="R13" s="13" t="s">
        <v>14</v>
      </c>
      <c r="S13" s="13">
        <v>5</v>
      </c>
      <c r="T13" s="13" t="s">
        <v>14</v>
      </c>
      <c r="U13" s="13">
        <v>5</v>
      </c>
      <c r="V13" s="13" t="s">
        <v>14</v>
      </c>
      <c r="W13" s="13">
        <v>5</v>
      </c>
      <c r="X13" s="13" t="s">
        <v>14</v>
      </c>
      <c r="Y13" s="13">
        <v>5</v>
      </c>
      <c r="Z13" s="13" t="s">
        <v>14</v>
      </c>
      <c r="AA13" s="13">
        <v>4</v>
      </c>
      <c r="AB13" s="13" t="s">
        <v>12</v>
      </c>
      <c r="AC13" s="13">
        <v>85.75</v>
      </c>
      <c r="AD13" s="13" t="s">
        <v>12</v>
      </c>
      <c r="AE13" s="12" t="s">
        <v>10</v>
      </c>
    </row>
    <row r="14" spans="1:34" ht="13.5" customHeight="1" x14ac:dyDescent="0.2">
      <c r="A14" s="11">
        <v>10</v>
      </c>
      <c r="B14" s="12" t="s">
        <v>42</v>
      </c>
      <c r="C14" s="12" t="s">
        <v>99</v>
      </c>
      <c r="D14" s="38">
        <v>2555</v>
      </c>
      <c r="E14" s="13">
        <v>9.57</v>
      </c>
      <c r="F14" s="13" t="s">
        <v>14</v>
      </c>
      <c r="G14" s="13">
        <v>9.3800000000000008</v>
      </c>
      <c r="H14" s="13" t="s">
        <v>14</v>
      </c>
      <c r="I14" s="13">
        <v>8.9</v>
      </c>
      <c r="J14" s="13" t="s">
        <v>12</v>
      </c>
      <c r="K14" s="13">
        <v>8.85</v>
      </c>
      <c r="L14" s="13" t="s">
        <v>12</v>
      </c>
      <c r="M14" s="13">
        <v>9.43</v>
      </c>
      <c r="N14" s="13" t="s">
        <v>13</v>
      </c>
      <c r="O14" s="13">
        <v>9</v>
      </c>
      <c r="P14" s="13" t="s">
        <v>14</v>
      </c>
      <c r="Q14" s="13">
        <v>5</v>
      </c>
      <c r="R14" s="13" t="s">
        <v>14</v>
      </c>
      <c r="S14" s="13">
        <v>4.97</v>
      </c>
      <c r="T14" s="13" t="s">
        <v>14</v>
      </c>
      <c r="U14" s="13">
        <v>5</v>
      </c>
      <c r="V14" s="13" t="s">
        <v>14</v>
      </c>
      <c r="W14" s="13">
        <v>5</v>
      </c>
      <c r="X14" s="13" t="s">
        <v>14</v>
      </c>
      <c r="Y14" s="13">
        <v>5</v>
      </c>
      <c r="Z14" s="13" t="s">
        <v>14</v>
      </c>
      <c r="AA14" s="13">
        <v>5</v>
      </c>
      <c r="AB14" s="13" t="s">
        <v>14</v>
      </c>
      <c r="AC14" s="15">
        <v>85.1</v>
      </c>
      <c r="AD14" s="13" t="s">
        <v>12</v>
      </c>
      <c r="AE14" s="12" t="s">
        <v>10</v>
      </c>
    </row>
    <row r="15" spans="1:34" s="49" customFormat="1" ht="13.5" customHeight="1" x14ac:dyDescent="0.2">
      <c r="A15" s="44">
        <v>11</v>
      </c>
      <c r="B15" s="45" t="s">
        <v>43</v>
      </c>
      <c r="C15" s="45" t="s">
        <v>97</v>
      </c>
      <c r="D15" s="46">
        <v>2555</v>
      </c>
      <c r="E15" s="47">
        <v>9.91</v>
      </c>
      <c r="F15" s="47" t="s">
        <v>14</v>
      </c>
      <c r="G15" s="47">
        <v>9.8699999999999992</v>
      </c>
      <c r="H15" s="47" t="s">
        <v>14</v>
      </c>
      <c r="I15" s="47">
        <v>8.74</v>
      </c>
      <c r="J15" s="47" t="s">
        <v>12</v>
      </c>
      <c r="K15" s="47">
        <v>8.94</v>
      </c>
      <c r="L15" s="47" t="s">
        <v>12</v>
      </c>
      <c r="M15" s="47">
        <v>7.52</v>
      </c>
      <c r="N15" s="47" t="s">
        <v>27</v>
      </c>
      <c r="O15" s="47">
        <v>8</v>
      </c>
      <c r="P15" s="47" t="s">
        <v>12</v>
      </c>
      <c r="Q15" s="47">
        <v>5</v>
      </c>
      <c r="R15" s="47" t="s">
        <v>14</v>
      </c>
      <c r="S15" s="47">
        <v>4.9400000000000004</v>
      </c>
      <c r="T15" s="47" t="s">
        <v>14</v>
      </c>
      <c r="U15" s="47">
        <v>5</v>
      </c>
      <c r="V15" s="47" t="s">
        <v>14</v>
      </c>
      <c r="W15" s="47">
        <v>5</v>
      </c>
      <c r="X15" s="47" t="s">
        <v>14</v>
      </c>
      <c r="Y15" s="47">
        <v>5</v>
      </c>
      <c r="Z15" s="47" t="s">
        <v>14</v>
      </c>
      <c r="AA15" s="47">
        <v>4</v>
      </c>
      <c r="AB15" s="47" t="s">
        <v>12</v>
      </c>
      <c r="AC15" s="59">
        <v>83.98</v>
      </c>
      <c r="AD15" s="47" t="s">
        <v>12</v>
      </c>
      <c r="AE15" s="45" t="s">
        <v>90</v>
      </c>
      <c r="AF15" s="48"/>
      <c r="AG15" s="5">
        <v>81.92</v>
      </c>
      <c r="AH15" s="49" t="s">
        <v>110</v>
      </c>
    </row>
    <row r="16" spans="1:34" s="49" customFormat="1" ht="13.5" customHeight="1" x14ac:dyDescent="0.2">
      <c r="A16" s="44">
        <v>12</v>
      </c>
      <c r="B16" s="45" t="s">
        <v>44</v>
      </c>
      <c r="C16" s="45" t="s">
        <v>100</v>
      </c>
      <c r="D16" s="46">
        <v>2555</v>
      </c>
      <c r="E16" s="47">
        <v>9.86</v>
      </c>
      <c r="F16" s="47" t="s">
        <v>14</v>
      </c>
      <c r="G16" s="47">
        <v>9.8800000000000008</v>
      </c>
      <c r="H16" s="47" t="s">
        <v>14</v>
      </c>
      <c r="I16" s="47">
        <v>9.32</v>
      </c>
      <c r="J16" s="47" t="s">
        <v>14</v>
      </c>
      <c r="K16" s="47">
        <v>8.7100000000000009</v>
      </c>
      <c r="L16" s="47" t="s">
        <v>12</v>
      </c>
      <c r="M16" s="47">
        <v>4.7699999999999996</v>
      </c>
      <c r="N16" s="47" t="s">
        <v>27</v>
      </c>
      <c r="O16" s="47">
        <v>8</v>
      </c>
      <c r="P16" s="47" t="s">
        <v>12</v>
      </c>
      <c r="Q16" s="47">
        <v>4.5</v>
      </c>
      <c r="R16" s="47" t="s">
        <v>14</v>
      </c>
      <c r="S16" s="47">
        <v>5</v>
      </c>
      <c r="T16" s="47" t="s">
        <v>14</v>
      </c>
      <c r="U16" s="47">
        <v>5</v>
      </c>
      <c r="V16" s="47" t="s">
        <v>14</v>
      </c>
      <c r="W16" s="47">
        <v>5</v>
      </c>
      <c r="X16" s="47" t="s">
        <v>14</v>
      </c>
      <c r="Y16" s="47">
        <v>5</v>
      </c>
      <c r="Z16" s="47" t="s">
        <v>14</v>
      </c>
      <c r="AA16" s="47">
        <v>4</v>
      </c>
      <c r="AB16" s="47" t="s">
        <v>12</v>
      </c>
      <c r="AC16" s="47">
        <v>82.57</v>
      </c>
      <c r="AD16" s="47" t="s">
        <v>12</v>
      </c>
      <c r="AE16" s="45" t="s">
        <v>90</v>
      </c>
      <c r="AF16" s="48"/>
      <c r="AG16" s="49">
        <v>79.040000000000006</v>
      </c>
      <c r="AH16" s="49" t="s">
        <v>109</v>
      </c>
    </row>
    <row r="17" spans="1:34" ht="13.5" customHeight="1" x14ac:dyDescent="0.2">
      <c r="A17" s="16">
        <v>13</v>
      </c>
      <c r="B17" s="17" t="s">
        <v>45</v>
      </c>
      <c r="C17" s="17" t="s">
        <v>2</v>
      </c>
      <c r="D17" s="39">
        <v>2554</v>
      </c>
      <c r="E17" s="18">
        <v>9.67</v>
      </c>
      <c r="F17" s="18" t="s">
        <v>14</v>
      </c>
      <c r="G17" s="18">
        <v>9.01</v>
      </c>
      <c r="H17" s="18" t="s">
        <v>14</v>
      </c>
      <c r="I17" s="18">
        <v>8.16</v>
      </c>
      <c r="J17" s="18" t="s">
        <v>12</v>
      </c>
      <c r="K17" s="18">
        <v>8.9499999999999993</v>
      </c>
      <c r="L17" s="18" t="s">
        <v>12</v>
      </c>
      <c r="M17" s="18">
        <v>7.84</v>
      </c>
      <c r="N17" s="18" t="s">
        <v>27</v>
      </c>
      <c r="O17" s="18">
        <v>9</v>
      </c>
      <c r="P17" s="18" t="s">
        <v>14</v>
      </c>
      <c r="Q17" s="18">
        <v>5</v>
      </c>
      <c r="R17" s="18" t="s">
        <v>14</v>
      </c>
      <c r="S17" s="18">
        <v>5</v>
      </c>
      <c r="T17" s="18" t="s">
        <v>14</v>
      </c>
      <c r="U17" s="18">
        <v>5</v>
      </c>
      <c r="V17" s="18" t="s">
        <v>14</v>
      </c>
      <c r="W17" s="18">
        <v>5</v>
      </c>
      <c r="X17" s="18" t="s">
        <v>14</v>
      </c>
      <c r="Y17" s="18">
        <v>5</v>
      </c>
      <c r="Z17" s="18" t="s">
        <v>14</v>
      </c>
      <c r="AA17" s="18">
        <v>4</v>
      </c>
      <c r="AB17" s="18" t="s">
        <v>12</v>
      </c>
      <c r="AC17" s="58">
        <v>83.6</v>
      </c>
      <c r="AD17" s="18" t="s">
        <v>12</v>
      </c>
      <c r="AE17" s="17" t="s">
        <v>90</v>
      </c>
      <c r="AF17" s="29"/>
      <c r="AG17" s="5">
        <v>81.63</v>
      </c>
      <c r="AH17" s="5" t="s">
        <v>108</v>
      </c>
    </row>
    <row r="18" spans="1:34" ht="13.5" customHeight="1" x14ac:dyDescent="0.2">
      <c r="A18" s="11">
        <v>14</v>
      </c>
      <c r="B18" s="12" t="s">
        <v>46</v>
      </c>
      <c r="C18" s="12" t="s">
        <v>96</v>
      </c>
      <c r="D18" s="38">
        <v>2555</v>
      </c>
      <c r="E18" s="13">
        <v>9.69</v>
      </c>
      <c r="F18" s="13" t="s">
        <v>14</v>
      </c>
      <c r="G18" s="13">
        <v>9.67</v>
      </c>
      <c r="H18" s="13" t="s">
        <v>14</v>
      </c>
      <c r="I18" s="13">
        <v>9.35</v>
      </c>
      <c r="J18" s="13" t="s">
        <v>14</v>
      </c>
      <c r="K18" s="13">
        <v>9.39</v>
      </c>
      <c r="L18" s="13" t="s">
        <v>14</v>
      </c>
      <c r="M18" s="13">
        <v>10.59</v>
      </c>
      <c r="N18" s="13" t="s">
        <v>13</v>
      </c>
      <c r="O18" s="13">
        <v>10</v>
      </c>
      <c r="P18" s="13" t="s">
        <v>14</v>
      </c>
      <c r="Q18" s="13">
        <v>5</v>
      </c>
      <c r="R18" s="13" t="s">
        <v>14</v>
      </c>
      <c r="S18" s="13">
        <v>4.95</v>
      </c>
      <c r="T18" s="13" t="s">
        <v>14</v>
      </c>
      <c r="U18" s="13">
        <v>5</v>
      </c>
      <c r="V18" s="13" t="s">
        <v>14</v>
      </c>
      <c r="W18" s="13">
        <v>5</v>
      </c>
      <c r="X18" s="13" t="s">
        <v>14</v>
      </c>
      <c r="Y18" s="13">
        <v>4</v>
      </c>
      <c r="Z18" s="13" t="s">
        <v>12</v>
      </c>
      <c r="AA18" s="13">
        <v>5</v>
      </c>
      <c r="AB18" s="13" t="s">
        <v>14</v>
      </c>
      <c r="AC18" s="13">
        <v>87.67</v>
      </c>
      <c r="AD18" s="13" t="s">
        <v>12</v>
      </c>
      <c r="AE18" s="12" t="s">
        <v>10</v>
      </c>
    </row>
    <row r="19" spans="1:34" ht="13.5" customHeight="1" x14ac:dyDescent="0.2">
      <c r="A19" s="11">
        <v>15</v>
      </c>
      <c r="B19" s="12" t="s">
        <v>47</v>
      </c>
      <c r="C19" s="12" t="s">
        <v>101</v>
      </c>
      <c r="D19" s="38">
        <v>2557</v>
      </c>
      <c r="E19" s="13">
        <v>9.44</v>
      </c>
      <c r="F19" s="13" t="s">
        <v>14</v>
      </c>
      <c r="G19" s="13">
        <v>9.16</v>
      </c>
      <c r="H19" s="13" t="s">
        <v>14</v>
      </c>
      <c r="I19" s="13">
        <v>9.0500000000000007</v>
      </c>
      <c r="J19" s="13" t="s">
        <v>14</v>
      </c>
      <c r="K19" s="13">
        <v>8.98</v>
      </c>
      <c r="L19" s="13" t="s">
        <v>12</v>
      </c>
      <c r="M19" s="13">
        <v>8.32</v>
      </c>
      <c r="N19" s="13" t="s">
        <v>13</v>
      </c>
      <c r="O19" s="13">
        <v>8</v>
      </c>
      <c r="P19" s="13" t="s">
        <v>12</v>
      </c>
      <c r="Q19" s="13">
        <v>4.8</v>
      </c>
      <c r="R19" s="13" t="s">
        <v>14</v>
      </c>
      <c r="S19" s="13">
        <v>3.54</v>
      </c>
      <c r="T19" s="13" t="s">
        <v>13</v>
      </c>
      <c r="U19" s="13">
        <v>5</v>
      </c>
      <c r="V19" s="13" t="s">
        <v>14</v>
      </c>
      <c r="W19" s="13">
        <v>5</v>
      </c>
      <c r="X19" s="13" t="s">
        <v>14</v>
      </c>
      <c r="Y19" s="13">
        <v>5</v>
      </c>
      <c r="Z19" s="13" t="s">
        <v>14</v>
      </c>
      <c r="AA19" s="13">
        <v>4</v>
      </c>
      <c r="AB19" s="13" t="s">
        <v>12</v>
      </c>
      <c r="AC19" s="13">
        <v>80.290000000000006</v>
      </c>
      <c r="AD19" s="13" t="s">
        <v>12</v>
      </c>
      <c r="AE19" s="12" t="s">
        <v>10</v>
      </c>
    </row>
    <row r="20" spans="1:34" ht="13.5" customHeight="1" x14ac:dyDescent="0.2">
      <c r="A20" s="22">
        <v>16</v>
      </c>
      <c r="B20" s="23" t="s">
        <v>48</v>
      </c>
      <c r="C20" s="23" t="s">
        <v>114</v>
      </c>
      <c r="D20" s="41">
        <v>2557</v>
      </c>
      <c r="E20" s="24">
        <v>9.74</v>
      </c>
      <c r="F20" s="24" t="s">
        <v>14</v>
      </c>
      <c r="G20" s="24">
        <v>9.6999999999999993</v>
      </c>
      <c r="H20" s="24" t="s">
        <v>14</v>
      </c>
      <c r="I20" s="24">
        <v>8.9600000000000009</v>
      </c>
      <c r="J20" s="24" t="s">
        <v>12</v>
      </c>
      <c r="K20" s="24">
        <v>8.98</v>
      </c>
      <c r="L20" s="24" t="s">
        <v>12</v>
      </c>
      <c r="M20" s="25">
        <v>8.36</v>
      </c>
      <c r="N20" s="24" t="s">
        <v>13</v>
      </c>
      <c r="O20" s="24">
        <v>8</v>
      </c>
      <c r="P20" s="24" t="s">
        <v>12</v>
      </c>
      <c r="Q20" s="25">
        <v>3.6</v>
      </c>
      <c r="R20" s="24" t="s">
        <v>13</v>
      </c>
      <c r="S20" s="25">
        <v>3.57</v>
      </c>
      <c r="T20" s="24" t="s">
        <v>13</v>
      </c>
      <c r="U20" s="24">
        <v>4</v>
      </c>
      <c r="V20" s="24" t="s">
        <v>12</v>
      </c>
      <c r="W20" s="24">
        <v>5</v>
      </c>
      <c r="X20" s="24" t="s">
        <v>14</v>
      </c>
      <c r="Y20" s="24">
        <v>4.5</v>
      </c>
      <c r="Z20" s="24" t="s">
        <v>14</v>
      </c>
      <c r="AA20" s="24">
        <v>4</v>
      </c>
      <c r="AB20" s="24" t="s">
        <v>12</v>
      </c>
      <c r="AC20" s="24">
        <v>78.41</v>
      </c>
      <c r="AD20" s="24" t="s">
        <v>12</v>
      </c>
      <c r="AE20" s="31" t="s">
        <v>90</v>
      </c>
      <c r="AF20" s="48"/>
      <c r="AH20" s="5">
        <v>2558</v>
      </c>
    </row>
    <row r="21" spans="1:34" ht="13.5" customHeight="1" x14ac:dyDescent="0.2">
      <c r="A21" s="22"/>
      <c r="B21" s="23"/>
      <c r="C21" s="23"/>
      <c r="D21" s="41"/>
      <c r="E21" s="24"/>
      <c r="F21" s="24"/>
      <c r="G21" s="24"/>
      <c r="H21" s="24"/>
      <c r="I21" s="24"/>
      <c r="J21" s="24"/>
      <c r="K21" s="24"/>
      <c r="L21" s="24"/>
      <c r="M21" s="25">
        <v>8.4</v>
      </c>
      <c r="N21" s="24"/>
      <c r="O21" s="24"/>
      <c r="P21" s="24"/>
      <c r="Q21" s="25">
        <v>4.8</v>
      </c>
      <c r="R21" s="24"/>
      <c r="S21" s="25">
        <v>4.75</v>
      </c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3"/>
    </row>
    <row r="22" spans="1:34" s="49" customFormat="1" ht="13.5" customHeight="1" x14ac:dyDescent="0.2">
      <c r="A22" s="44">
        <v>17</v>
      </c>
      <c r="B22" s="45" t="s">
        <v>49</v>
      </c>
      <c r="C22" s="45"/>
      <c r="D22" s="46">
        <v>2556</v>
      </c>
      <c r="E22" s="47">
        <v>9.69</v>
      </c>
      <c r="F22" s="47" t="s">
        <v>14</v>
      </c>
      <c r="G22" s="47">
        <v>9.76</v>
      </c>
      <c r="H22" s="47" t="s">
        <v>14</v>
      </c>
      <c r="I22" s="47">
        <v>9.44</v>
      </c>
      <c r="J22" s="47" t="s">
        <v>14</v>
      </c>
      <c r="K22" s="47">
        <v>8.82</v>
      </c>
      <c r="L22" s="47" t="s">
        <v>12</v>
      </c>
      <c r="M22" s="47">
        <v>5.99</v>
      </c>
      <c r="N22" s="47" t="s">
        <v>27</v>
      </c>
      <c r="O22" s="47">
        <v>10</v>
      </c>
      <c r="P22" s="47" t="s">
        <v>14</v>
      </c>
      <c r="Q22" s="47">
        <v>5</v>
      </c>
      <c r="R22" s="47" t="s">
        <v>14</v>
      </c>
      <c r="S22" s="47">
        <v>4.8600000000000003</v>
      </c>
      <c r="T22" s="47" t="s">
        <v>14</v>
      </c>
      <c r="U22" s="47">
        <v>5</v>
      </c>
      <c r="V22" s="47" t="s">
        <v>14</v>
      </c>
      <c r="W22" s="47">
        <v>5</v>
      </c>
      <c r="X22" s="47" t="s">
        <v>14</v>
      </c>
      <c r="Y22" s="47">
        <v>5</v>
      </c>
      <c r="Z22" s="47" t="s">
        <v>14</v>
      </c>
      <c r="AA22" s="47">
        <v>4</v>
      </c>
      <c r="AB22" s="47" t="s">
        <v>12</v>
      </c>
      <c r="AC22" s="47">
        <v>87.18</v>
      </c>
      <c r="AD22" s="47" t="s">
        <v>12</v>
      </c>
      <c r="AE22" s="45" t="s">
        <v>90</v>
      </c>
      <c r="AF22" s="48"/>
      <c r="AG22" s="49">
        <v>82.56</v>
      </c>
      <c r="AH22" s="49" t="s">
        <v>109</v>
      </c>
    </row>
    <row r="23" spans="1:34" ht="13.5" customHeight="1" x14ac:dyDescent="0.2">
      <c r="A23" s="16"/>
      <c r="B23" s="17"/>
      <c r="C23" s="17"/>
      <c r="D23" s="39"/>
      <c r="E23" s="18"/>
      <c r="F23" s="18"/>
      <c r="G23" s="18"/>
      <c r="H23" s="18"/>
      <c r="I23" s="18"/>
      <c r="J23" s="18"/>
      <c r="K23" s="18"/>
      <c r="L23" s="18"/>
      <c r="M23" s="30">
        <v>10.61</v>
      </c>
      <c r="N23" s="30" t="s">
        <v>13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7"/>
      <c r="AF23" s="29"/>
    </row>
    <row r="24" spans="1:34" ht="13.5" customHeight="1" x14ac:dyDescent="0.2">
      <c r="A24" s="19">
        <v>18</v>
      </c>
      <c r="B24" s="20" t="s">
        <v>138</v>
      </c>
      <c r="C24" s="20"/>
      <c r="D24" s="40">
        <v>2555</v>
      </c>
      <c r="E24" s="21">
        <v>9.82</v>
      </c>
      <c r="F24" s="21" t="s">
        <v>14</v>
      </c>
      <c r="G24" s="21">
        <v>9.6300000000000008</v>
      </c>
      <c r="H24" s="21" t="s">
        <v>14</v>
      </c>
      <c r="I24" s="21">
        <v>9.36</v>
      </c>
      <c r="J24" s="21" t="s">
        <v>14</v>
      </c>
      <c r="K24" s="21">
        <v>9.67</v>
      </c>
      <c r="L24" s="21" t="s">
        <v>14</v>
      </c>
      <c r="M24" s="21">
        <v>7.04</v>
      </c>
      <c r="N24" s="21" t="s">
        <v>27</v>
      </c>
      <c r="O24" s="21">
        <v>9</v>
      </c>
      <c r="P24" s="21" t="s">
        <v>14</v>
      </c>
      <c r="Q24" s="21">
        <v>4.8</v>
      </c>
      <c r="R24" s="21" t="s">
        <v>14</v>
      </c>
      <c r="S24" s="21">
        <v>4.93</v>
      </c>
      <c r="T24" s="21" t="s">
        <v>14</v>
      </c>
      <c r="U24" s="21">
        <v>5</v>
      </c>
      <c r="V24" s="21" t="s">
        <v>14</v>
      </c>
      <c r="W24" s="21">
        <v>5</v>
      </c>
      <c r="X24" s="21" t="s">
        <v>14</v>
      </c>
      <c r="Y24" s="21">
        <v>4</v>
      </c>
      <c r="Z24" s="21" t="s">
        <v>12</v>
      </c>
      <c r="AA24" s="21">
        <v>4</v>
      </c>
      <c r="AB24" s="21" t="s">
        <v>12</v>
      </c>
      <c r="AC24" s="21">
        <v>82.25</v>
      </c>
      <c r="AD24" s="21" t="s">
        <v>12</v>
      </c>
      <c r="AE24" s="20" t="s">
        <v>11</v>
      </c>
      <c r="AF24" s="27" t="s">
        <v>88</v>
      </c>
    </row>
    <row r="25" spans="1:34" ht="13.5" customHeight="1" x14ac:dyDescent="0.2">
      <c r="A25" s="11">
        <v>19</v>
      </c>
      <c r="B25" s="12" t="s">
        <v>50</v>
      </c>
      <c r="C25" s="12"/>
      <c r="D25" s="38">
        <v>2554</v>
      </c>
      <c r="E25" s="13">
        <v>9.43</v>
      </c>
      <c r="F25" s="13" t="s">
        <v>14</v>
      </c>
      <c r="G25" s="13">
        <v>9.2100000000000009</v>
      </c>
      <c r="H25" s="13" t="s">
        <v>14</v>
      </c>
      <c r="I25" s="13">
        <v>8.5</v>
      </c>
      <c r="J25" s="13" t="s">
        <v>12</v>
      </c>
      <c r="K25" s="13">
        <v>9.3800000000000008</v>
      </c>
      <c r="L25" s="13" t="s">
        <v>14</v>
      </c>
      <c r="M25" s="13">
        <v>10.56</v>
      </c>
      <c r="N25" s="13" t="s">
        <v>13</v>
      </c>
      <c r="O25" s="13">
        <v>10</v>
      </c>
      <c r="P25" s="13" t="s">
        <v>14</v>
      </c>
      <c r="Q25" s="13">
        <v>5</v>
      </c>
      <c r="R25" s="13" t="s">
        <v>14</v>
      </c>
      <c r="S25" s="13">
        <v>4.83</v>
      </c>
      <c r="T25" s="13" t="s">
        <v>14</v>
      </c>
      <c r="U25" s="13">
        <v>4</v>
      </c>
      <c r="V25" s="13" t="s">
        <v>12</v>
      </c>
      <c r="W25" s="13">
        <v>5</v>
      </c>
      <c r="X25" s="13" t="s">
        <v>14</v>
      </c>
      <c r="Y25" s="13">
        <v>5</v>
      </c>
      <c r="Z25" s="13" t="s">
        <v>14</v>
      </c>
      <c r="AA25" s="13">
        <v>5</v>
      </c>
      <c r="AB25" s="13" t="s">
        <v>14</v>
      </c>
      <c r="AC25" s="13">
        <v>85.91</v>
      </c>
      <c r="AD25" s="13" t="s">
        <v>12</v>
      </c>
      <c r="AE25" s="12" t="s">
        <v>10</v>
      </c>
    </row>
    <row r="26" spans="1:34" ht="13.5" customHeight="1" x14ac:dyDescent="0.2">
      <c r="A26" s="11">
        <v>20</v>
      </c>
      <c r="B26" s="12" t="s">
        <v>51</v>
      </c>
      <c r="C26" s="12"/>
      <c r="D26" s="38">
        <v>2556</v>
      </c>
      <c r="E26" s="13">
        <v>9.25</v>
      </c>
      <c r="F26" s="13" t="s">
        <v>14</v>
      </c>
      <c r="G26" s="13">
        <v>8.9700000000000006</v>
      </c>
      <c r="H26" s="13" t="s">
        <v>12</v>
      </c>
      <c r="I26" s="13">
        <v>8.9700000000000006</v>
      </c>
      <c r="J26" s="13" t="s">
        <v>12</v>
      </c>
      <c r="K26" s="13">
        <v>8.67</v>
      </c>
      <c r="L26" s="13" t="s">
        <v>12</v>
      </c>
      <c r="M26" s="13">
        <v>8.23</v>
      </c>
      <c r="N26" s="13" t="s">
        <v>13</v>
      </c>
      <c r="O26" s="13">
        <v>8</v>
      </c>
      <c r="P26" s="13" t="s">
        <v>12</v>
      </c>
      <c r="Q26" s="13">
        <v>4.3</v>
      </c>
      <c r="R26" s="13" t="s">
        <v>12</v>
      </c>
      <c r="S26" s="13">
        <v>3.75</v>
      </c>
      <c r="T26" s="13" t="s">
        <v>12</v>
      </c>
      <c r="U26" s="13">
        <v>5</v>
      </c>
      <c r="V26" s="13" t="s">
        <v>14</v>
      </c>
      <c r="W26" s="13">
        <v>5</v>
      </c>
      <c r="X26" s="13" t="s">
        <v>14</v>
      </c>
      <c r="Y26" s="13">
        <v>5</v>
      </c>
      <c r="Z26" s="13" t="s">
        <v>14</v>
      </c>
      <c r="AA26" s="13">
        <v>5</v>
      </c>
      <c r="AB26" s="13" t="s">
        <v>14</v>
      </c>
      <c r="AC26" s="13">
        <v>80.14</v>
      </c>
      <c r="AD26" s="13" t="s">
        <v>12</v>
      </c>
      <c r="AE26" s="12" t="s">
        <v>10</v>
      </c>
    </row>
    <row r="27" spans="1:34" s="49" customFormat="1" ht="13.5" customHeight="1" x14ac:dyDescent="0.2">
      <c r="A27" s="44">
        <v>21</v>
      </c>
      <c r="B27" s="45" t="s">
        <v>52</v>
      </c>
      <c r="C27" s="45"/>
      <c r="D27" s="46">
        <v>2556</v>
      </c>
      <c r="E27" s="47">
        <v>9.77</v>
      </c>
      <c r="F27" s="47" t="s">
        <v>14</v>
      </c>
      <c r="G27" s="47">
        <v>9.6199999999999992</v>
      </c>
      <c r="H27" s="47" t="s">
        <v>14</v>
      </c>
      <c r="I27" s="47">
        <v>9.89</v>
      </c>
      <c r="J27" s="47" t="s">
        <v>14</v>
      </c>
      <c r="K27" s="47">
        <v>8.98</v>
      </c>
      <c r="L27" s="47" t="s">
        <v>12</v>
      </c>
      <c r="M27" s="47">
        <v>6.02</v>
      </c>
      <c r="N27" s="47" t="s">
        <v>27</v>
      </c>
      <c r="O27" s="47">
        <v>10</v>
      </c>
      <c r="P27" s="47" t="s">
        <v>14</v>
      </c>
      <c r="Q27" s="47">
        <v>4.8</v>
      </c>
      <c r="R27" s="47" t="s">
        <v>14</v>
      </c>
      <c r="S27" s="47">
        <v>4.93</v>
      </c>
      <c r="T27" s="47" t="s">
        <v>14</v>
      </c>
      <c r="U27" s="47">
        <v>5</v>
      </c>
      <c r="V27" s="47" t="s">
        <v>14</v>
      </c>
      <c r="W27" s="47">
        <v>5</v>
      </c>
      <c r="X27" s="47" t="s">
        <v>14</v>
      </c>
      <c r="Y27" s="47">
        <v>5</v>
      </c>
      <c r="Z27" s="47" t="s">
        <v>14</v>
      </c>
      <c r="AA27" s="47">
        <v>5</v>
      </c>
      <c r="AB27" s="47" t="s">
        <v>14</v>
      </c>
      <c r="AC27" s="47">
        <v>88.07</v>
      </c>
      <c r="AD27" s="47" t="s">
        <v>12</v>
      </c>
      <c r="AE27" s="45" t="s">
        <v>90</v>
      </c>
      <c r="AF27" s="48"/>
      <c r="AG27" s="49">
        <v>84.01</v>
      </c>
      <c r="AH27" s="49" t="s">
        <v>111</v>
      </c>
    </row>
    <row r="28" spans="1:34" ht="13.5" customHeight="1" x14ac:dyDescent="0.2">
      <c r="A28" s="11">
        <v>22</v>
      </c>
      <c r="B28" s="12" t="s">
        <v>53</v>
      </c>
      <c r="C28" s="12"/>
      <c r="D28" s="38">
        <v>2555</v>
      </c>
      <c r="E28" s="13">
        <v>9.74</v>
      </c>
      <c r="F28" s="13" t="s">
        <v>14</v>
      </c>
      <c r="G28" s="13">
        <v>9.42</v>
      </c>
      <c r="H28" s="13" t="s">
        <v>14</v>
      </c>
      <c r="I28" s="13">
        <v>8.61</v>
      </c>
      <c r="J28" s="13" t="s">
        <v>12</v>
      </c>
      <c r="K28" s="13">
        <v>7.92</v>
      </c>
      <c r="L28" s="13" t="s">
        <v>12</v>
      </c>
      <c r="M28" s="13">
        <v>8.66</v>
      </c>
      <c r="N28" s="13" t="s">
        <v>13</v>
      </c>
      <c r="O28" s="13">
        <v>8</v>
      </c>
      <c r="P28" s="13" t="s">
        <v>12</v>
      </c>
      <c r="Q28" s="13">
        <v>5</v>
      </c>
      <c r="R28" s="13" t="s">
        <v>14</v>
      </c>
      <c r="S28" s="13">
        <v>4.9800000000000004</v>
      </c>
      <c r="T28" s="13" t="s">
        <v>14</v>
      </c>
      <c r="U28" s="13">
        <v>5</v>
      </c>
      <c r="V28" s="13" t="s">
        <v>14</v>
      </c>
      <c r="W28" s="13">
        <v>4</v>
      </c>
      <c r="X28" s="13" t="s">
        <v>12</v>
      </c>
      <c r="Y28" s="13">
        <v>5</v>
      </c>
      <c r="Z28" s="13" t="s">
        <v>14</v>
      </c>
      <c r="AA28" s="13">
        <v>4</v>
      </c>
      <c r="AB28" s="13" t="s">
        <v>12</v>
      </c>
      <c r="AC28" s="13">
        <v>80.33</v>
      </c>
      <c r="AD28" s="13" t="s">
        <v>12</v>
      </c>
      <c r="AE28" s="12" t="s">
        <v>10</v>
      </c>
    </row>
    <row r="29" spans="1:34" ht="13.5" customHeight="1" x14ac:dyDescent="0.2">
      <c r="A29" s="11">
        <v>23</v>
      </c>
      <c r="B29" s="12" t="s">
        <v>54</v>
      </c>
      <c r="C29" s="12"/>
      <c r="D29" s="38">
        <v>2556</v>
      </c>
      <c r="E29" s="13">
        <v>9.5399999999999991</v>
      </c>
      <c r="F29" s="13" t="s">
        <v>14</v>
      </c>
      <c r="G29" s="13">
        <v>9.48</v>
      </c>
      <c r="H29" s="13" t="s">
        <v>14</v>
      </c>
      <c r="I29" s="13">
        <v>9.25</v>
      </c>
      <c r="J29" s="13" t="s">
        <v>14</v>
      </c>
      <c r="K29" s="13">
        <v>9.24</v>
      </c>
      <c r="L29" s="13" t="s">
        <v>14</v>
      </c>
      <c r="M29" s="13">
        <v>13.01</v>
      </c>
      <c r="N29" s="13" t="s">
        <v>12</v>
      </c>
      <c r="O29" s="13">
        <v>10</v>
      </c>
      <c r="P29" s="13" t="s">
        <v>14</v>
      </c>
      <c r="Q29" s="13">
        <v>4.8</v>
      </c>
      <c r="R29" s="13" t="s">
        <v>14</v>
      </c>
      <c r="S29" s="13">
        <v>4.95</v>
      </c>
      <c r="T29" s="13" t="s">
        <v>14</v>
      </c>
      <c r="U29" s="13">
        <v>5</v>
      </c>
      <c r="V29" s="13" t="s">
        <v>14</v>
      </c>
      <c r="W29" s="13">
        <v>5</v>
      </c>
      <c r="X29" s="13" t="s">
        <v>14</v>
      </c>
      <c r="Y29" s="13">
        <v>5</v>
      </c>
      <c r="Z29" s="13" t="s">
        <v>14</v>
      </c>
      <c r="AA29" s="13">
        <v>5</v>
      </c>
      <c r="AB29" s="13" t="s">
        <v>14</v>
      </c>
      <c r="AC29" s="13">
        <v>90.27</v>
      </c>
      <c r="AD29" s="13" t="s">
        <v>14</v>
      </c>
      <c r="AE29" s="12" t="s">
        <v>10</v>
      </c>
    </row>
    <row r="30" spans="1:34" ht="13.5" customHeight="1" x14ac:dyDescent="0.2">
      <c r="A30" s="19">
        <v>24</v>
      </c>
      <c r="B30" s="20" t="s">
        <v>55</v>
      </c>
      <c r="C30" s="20"/>
      <c r="D30" s="40">
        <v>2555</v>
      </c>
      <c r="E30" s="21">
        <v>9.57</v>
      </c>
      <c r="F30" s="21" t="s">
        <v>14</v>
      </c>
      <c r="G30" s="21">
        <v>7.69</v>
      </c>
      <c r="H30" s="21" t="s">
        <v>12</v>
      </c>
      <c r="I30" s="21">
        <v>7.96</v>
      </c>
      <c r="J30" s="21" t="s">
        <v>12</v>
      </c>
      <c r="K30" s="21">
        <v>7.89</v>
      </c>
      <c r="L30" s="21" t="s">
        <v>12</v>
      </c>
      <c r="M30" s="21">
        <v>7.87</v>
      </c>
      <c r="N30" s="21" t="s">
        <v>27</v>
      </c>
      <c r="O30" s="21">
        <v>6</v>
      </c>
      <c r="P30" s="21" t="s">
        <v>13</v>
      </c>
      <c r="Q30" s="21">
        <v>3.5</v>
      </c>
      <c r="R30" s="21" t="s">
        <v>13</v>
      </c>
      <c r="S30" s="21">
        <v>3.69</v>
      </c>
      <c r="T30" s="21" t="s">
        <v>13</v>
      </c>
      <c r="U30" s="21">
        <v>4</v>
      </c>
      <c r="V30" s="21" t="s">
        <v>12</v>
      </c>
      <c r="W30" s="21">
        <v>4</v>
      </c>
      <c r="X30" s="21" t="s">
        <v>12</v>
      </c>
      <c r="Y30" s="21">
        <v>4</v>
      </c>
      <c r="Z30" s="21" t="s">
        <v>12</v>
      </c>
      <c r="AA30" s="21">
        <v>4</v>
      </c>
      <c r="AB30" s="21" t="s">
        <v>12</v>
      </c>
      <c r="AC30" s="21">
        <v>70.17</v>
      </c>
      <c r="AD30" s="21" t="s">
        <v>13</v>
      </c>
      <c r="AE30" s="20" t="s">
        <v>11</v>
      </c>
      <c r="AF30" s="27" t="s">
        <v>88</v>
      </c>
    </row>
    <row r="31" spans="1:34" ht="13.5" customHeight="1" x14ac:dyDescent="0.2">
      <c r="A31" s="19">
        <v>25</v>
      </c>
      <c r="B31" s="20" t="s">
        <v>56</v>
      </c>
      <c r="C31" s="20"/>
      <c r="D31" s="40">
        <v>2557</v>
      </c>
      <c r="E31" s="21">
        <v>9.5399999999999991</v>
      </c>
      <c r="F31" s="21" t="s">
        <v>14</v>
      </c>
      <c r="G31" s="21">
        <v>9.42</v>
      </c>
      <c r="H31" s="21" t="s">
        <v>14</v>
      </c>
      <c r="I31" s="21">
        <v>8.9499999999999993</v>
      </c>
      <c r="J31" s="21" t="s">
        <v>12</v>
      </c>
      <c r="K31" s="21">
        <v>9.02</v>
      </c>
      <c r="L31" s="21" t="s">
        <v>14</v>
      </c>
      <c r="M31" s="21">
        <v>7.87</v>
      </c>
      <c r="N31" s="21" t="s">
        <v>27</v>
      </c>
      <c r="O31" s="21">
        <v>7</v>
      </c>
      <c r="P31" s="21" t="s">
        <v>13</v>
      </c>
      <c r="Q31" s="21">
        <v>4.3</v>
      </c>
      <c r="R31" s="21" t="s">
        <v>12</v>
      </c>
      <c r="S31" s="21">
        <v>3.67</v>
      </c>
      <c r="T31" s="21" t="s">
        <v>13</v>
      </c>
      <c r="U31" s="21">
        <v>5</v>
      </c>
      <c r="V31" s="21" t="s">
        <v>14</v>
      </c>
      <c r="W31" s="21">
        <v>5</v>
      </c>
      <c r="X31" s="21" t="s">
        <v>14</v>
      </c>
      <c r="Y31" s="21">
        <v>4</v>
      </c>
      <c r="Z31" s="21" t="s">
        <v>12</v>
      </c>
      <c r="AA31" s="21">
        <v>4</v>
      </c>
      <c r="AB31" s="21" t="s">
        <v>12</v>
      </c>
      <c r="AC31" s="21">
        <v>77.77</v>
      </c>
      <c r="AD31" s="21" t="s">
        <v>12</v>
      </c>
      <c r="AE31" s="20" t="s">
        <v>11</v>
      </c>
      <c r="AF31" s="27" t="s">
        <v>88</v>
      </c>
    </row>
    <row r="32" spans="1:34" ht="13.5" customHeight="1" x14ac:dyDescent="0.2">
      <c r="A32" s="11">
        <v>26</v>
      </c>
      <c r="B32" s="12" t="s">
        <v>57</v>
      </c>
      <c r="C32" s="12"/>
      <c r="D32" s="38">
        <v>2555</v>
      </c>
      <c r="E32" s="13">
        <v>9.6300000000000008</v>
      </c>
      <c r="F32" s="13" t="s">
        <v>14</v>
      </c>
      <c r="G32" s="13">
        <v>9.41</v>
      </c>
      <c r="H32" s="13" t="s">
        <v>14</v>
      </c>
      <c r="I32" s="13">
        <v>9.25</v>
      </c>
      <c r="J32" s="13" t="s">
        <v>14</v>
      </c>
      <c r="K32" s="13">
        <v>8.9499999999999993</v>
      </c>
      <c r="L32" s="13" t="s">
        <v>12</v>
      </c>
      <c r="M32" s="13">
        <v>10.51</v>
      </c>
      <c r="N32" s="13" t="s">
        <v>13</v>
      </c>
      <c r="O32" s="13">
        <v>8</v>
      </c>
      <c r="P32" s="13" t="s">
        <v>12</v>
      </c>
      <c r="Q32" s="13">
        <v>3.8</v>
      </c>
      <c r="R32" s="13" t="s">
        <v>12</v>
      </c>
      <c r="S32" s="13">
        <v>4.9800000000000004</v>
      </c>
      <c r="T32" s="13" t="s">
        <v>14</v>
      </c>
      <c r="U32" s="13">
        <v>5</v>
      </c>
      <c r="V32" s="13" t="s">
        <v>14</v>
      </c>
      <c r="W32" s="13">
        <v>5</v>
      </c>
      <c r="X32" s="13" t="s">
        <v>14</v>
      </c>
      <c r="Y32" s="13">
        <v>5</v>
      </c>
      <c r="Z32" s="13" t="s">
        <v>14</v>
      </c>
      <c r="AA32" s="13">
        <v>5</v>
      </c>
      <c r="AB32" s="13" t="s">
        <v>14</v>
      </c>
      <c r="AC32" s="13">
        <v>84.53</v>
      </c>
      <c r="AD32" s="13" t="s">
        <v>12</v>
      </c>
      <c r="AE32" s="12" t="s">
        <v>10</v>
      </c>
    </row>
    <row r="33" spans="1:34" ht="13.5" customHeight="1" x14ac:dyDescent="0.2">
      <c r="A33" s="11">
        <v>27</v>
      </c>
      <c r="B33" s="14" t="s">
        <v>58</v>
      </c>
      <c r="C33" s="14"/>
      <c r="D33" s="42">
        <v>2554</v>
      </c>
      <c r="E33" s="13">
        <v>9.94</v>
      </c>
      <c r="F33" s="13" t="s">
        <v>14</v>
      </c>
      <c r="G33" s="13">
        <v>9.9</v>
      </c>
      <c r="H33" s="13" t="s">
        <v>14</v>
      </c>
      <c r="I33" s="13">
        <v>9.92</v>
      </c>
      <c r="J33" s="13" t="s">
        <v>14</v>
      </c>
      <c r="K33" s="13">
        <v>9.1</v>
      </c>
      <c r="L33" s="13" t="s">
        <v>14</v>
      </c>
      <c r="M33" s="13">
        <v>9.6300000000000008</v>
      </c>
      <c r="N33" s="13" t="s">
        <v>13</v>
      </c>
      <c r="O33" s="13">
        <v>10</v>
      </c>
      <c r="P33" s="13" t="s">
        <v>14</v>
      </c>
      <c r="Q33" s="13">
        <v>4.8</v>
      </c>
      <c r="R33" s="13" t="s">
        <v>14</v>
      </c>
      <c r="S33" s="13">
        <v>4.84</v>
      </c>
      <c r="T33" s="13" t="s">
        <v>14</v>
      </c>
      <c r="U33" s="13">
        <v>5</v>
      </c>
      <c r="V33" s="13" t="s">
        <v>14</v>
      </c>
      <c r="W33" s="13">
        <v>5</v>
      </c>
      <c r="X33" s="13" t="s">
        <v>14</v>
      </c>
      <c r="Y33" s="13">
        <v>5</v>
      </c>
      <c r="Z33" s="13" t="s">
        <v>14</v>
      </c>
      <c r="AA33" s="13">
        <v>5</v>
      </c>
      <c r="AB33" s="13" t="s">
        <v>14</v>
      </c>
      <c r="AC33" s="13">
        <v>88.13</v>
      </c>
      <c r="AD33" s="13" t="s">
        <v>12</v>
      </c>
      <c r="AE33" s="12" t="s">
        <v>10</v>
      </c>
    </row>
    <row r="34" spans="1:34" ht="13.5" customHeight="1" x14ac:dyDescent="0.2">
      <c r="A34" s="11">
        <v>28</v>
      </c>
      <c r="B34" s="14" t="s">
        <v>59</v>
      </c>
      <c r="C34" s="14"/>
      <c r="D34" s="42">
        <v>2557</v>
      </c>
      <c r="E34" s="13">
        <v>9.44</v>
      </c>
      <c r="F34" s="13" t="s">
        <v>14</v>
      </c>
      <c r="G34" s="13">
        <v>9.5</v>
      </c>
      <c r="H34" s="13" t="s">
        <v>14</v>
      </c>
      <c r="I34" s="13">
        <v>8.8000000000000007</v>
      </c>
      <c r="J34" s="13" t="s">
        <v>12</v>
      </c>
      <c r="K34" s="13">
        <v>9.19</v>
      </c>
      <c r="L34" s="13" t="s">
        <v>14</v>
      </c>
      <c r="M34" s="13">
        <v>9.6199999999999992</v>
      </c>
      <c r="N34" s="13" t="s">
        <v>13</v>
      </c>
      <c r="O34" s="13">
        <v>8</v>
      </c>
      <c r="P34" s="13" t="s">
        <v>12</v>
      </c>
      <c r="Q34" s="13">
        <v>4.5</v>
      </c>
      <c r="R34" s="13" t="s">
        <v>14</v>
      </c>
      <c r="S34" s="13">
        <v>3.55</v>
      </c>
      <c r="T34" s="13" t="s">
        <v>13</v>
      </c>
      <c r="U34" s="13">
        <v>5</v>
      </c>
      <c r="V34" s="13" t="s">
        <v>14</v>
      </c>
      <c r="W34" s="13">
        <v>5</v>
      </c>
      <c r="X34" s="13" t="s">
        <v>14</v>
      </c>
      <c r="Y34" s="13">
        <v>5</v>
      </c>
      <c r="Z34" s="13" t="s">
        <v>14</v>
      </c>
      <c r="AA34" s="13">
        <v>5</v>
      </c>
      <c r="AB34" s="13" t="s">
        <v>14</v>
      </c>
      <c r="AC34" s="15">
        <v>82.6</v>
      </c>
      <c r="AD34" s="13" t="s">
        <v>12</v>
      </c>
      <c r="AE34" s="12" t="s">
        <v>10</v>
      </c>
    </row>
    <row r="35" spans="1:34" ht="13.5" customHeight="1" x14ac:dyDescent="0.2">
      <c r="A35" s="11">
        <v>29</v>
      </c>
      <c r="B35" s="14" t="s">
        <v>60</v>
      </c>
      <c r="C35" s="14"/>
      <c r="D35" s="42">
        <v>2554</v>
      </c>
      <c r="E35" s="13">
        <v>9.76</v>
      </c>
      <c r="F35" s="13" t="s">
        <v>14</v>
      </c>
      <c r="G35" s="13">
        <v>9.92</v>
      </c>
      <c r="H35" s="13" t="s">
        <v>14</v>
      </c>
      <c r="I35" s="13">
        <v>9.7899999999999991</v>
      </c>
      <c r="J35" s="13" t="s">
        <v>14</v>
      </c>
      <c r="K35" s="13">
        <v>9</v>
      </c>
      <c r="L35" s="13" t="s">
        <v>14</v>
      </c>
      <c r="M35" s="13">
        <v>8.02</v>
      </c>
      <c r="N35" s="13" t="s">
        <v>13</v>
      </c>
      <c r="O35" s="13">
        <v>9</v>
      </c>
      <c r="P35" s="13" t="s">
        <v>14</v>
      </c>
      <c r="Q35" s="13">
        <v>4.0999999999999996</v>
      </c>
      <c r="R35" s="13" t="s">
        <v>12</v>
      </c>
      <c r="S35" s="13">
        <v>3.49</v>
      </c>
      <c r="T35" s="13" t="s">
        <v>13</v>
      </c>
      <c r="U35" s="13">
        <v>4</v>
      </c>
      <c r="V35" s="13" t="s">
        <v>12</v>
      </c>
      <c r="W35" s="13">
        <v>4</v>
      </c>
      <c r="X35" s="13" t="s">
        <v>12</v>
      </c>
      <c r="Y35" s="13">
        <v>5</v>
      </c>
      <c r="Z35" s="13" t="s">
        <v>14</v>
      </c>
      <c r="AA35" s="13">
        <v>4</v>
      </c>
      <c r="AB35" s="13" t="s">
        <v>12</v>
      </c>
      <c r="AC35" s="13">
        <v>80.08</v>
      </c>
      <c r="AD35" s="13" t="s">
        <v>12</v>
      </c>
      <c r="AE35" s="12" t="s">
        <v>10</v>
      </c>
    </row>
    <row r="36" spans="1:34" ht="13.5" customHeight="1" x14ac:dyDescent="0.2">
      <c r="A36" s="11">
        <v>30</v>
      </c>
      <c r="B36" s="14" t="s">
        <v>61</v>
      </c>
      <c r="C36" s="14"/>
      <c r="D36" s="42">
        <v>2555</v>
      </c>
      <c r="E36" s="13">
        <v>9.43</v>
      </c>
      <c r="F36" s="13" t="s">
        <v>14</v>
      </c>
      <c r="G36" s="13">
        <v>9.6199999999999992</v>
      </c>
      <c r="H36" s="13" t="s">
        <v>14</v>
      </c>
      <c r="I36" s="13">
        <v>9.93</v>
      </c>
      <c r="J36" s="13" t="s">
        <v>14</v>
      </c>
      <c r="K36" s="13">
        <v>9.4499999999999993</v>
      </c>
      <c r="L36" s="13" t="s">
        <v>14</v>
      </c>
      <c r="M36" s="13">
        <v>8.65</v>
      </c>
      <c r="N36" s="13" t="s">
        <v>13</v>
      </c>
      <c r="O36" s="13">
        <v>10</v>
      </c>
      <c r="P36" s="13" t="s">
        <v>14</v>
      </c>
      <c r="Q36" s="13">
        <v>5</v>
      </c>
      <c r="R36" s="13" t="s">
        <v>14</v>
      </c>
      <c r="S36" s="13">
        <v>4.6900000000000004</v>
      </c>
      <c r="T36" s="13" t="s">
        <v>14</v>
      </c>
      <c r="U36" s="13">
        <v>5</v>
      </c>
      <c r="V36" s="13" t="s">
        <v>14</v>
      </c>
      <c r="W36" s="13">
        <v>5</v>
      </c>
      <c r="X36" s="13" t="s">
        <v>14</v>
      </c>
      <c r="Y36" s="13">
        <v>5</v>
      </c>
      <c r="Z36" s="13" t="s">
        <v>14</v>
      </c>
      <c r="AA36" s="13">
        <v>5</v>
      </c>
      <c r="AB36" s="13" t="s">
        <v>14</v>
      </c>
      <c r="AC36" s="13">
        <v>86.77</v>
      </c>
      <c r="AD36" s="13" t="s">
        <v>12</v>
      </c>
      <c r="AE36" s="12" t="s">
        <v>10</v>
      </c>
    </row>
    <row r="37" spans="1:34" s="49" customFormat="1" ht="13.5" customHeight="1" x14ac:dyDescent="0.2">
      <c r="A37" s="44">
        <v>31</v>
      </c>
      <c r="B37" s="51" t="s">
        <v>62</v>
      </c>
      <c r="C37" s="51"/>
      <c r="D37" s="52">
        <v>2556</v>
      </c>
      <c r="E37" s="47">
        <v>9.5</v>
      </c>
      <c r="F37" s="47" t="s">
        <v>14</v>
      </c>
      <c r="G37" s="47">
        <v>9.34</v>
      </c>
      <c r="H37" s="47" t="s">
        <v>14</v>
      </c>
      <c r="I37" s="47">
        <v>9.2100000000000009</v>
      </c>
      <c r="J37" s="47" t="s">
        <v>14</v>
      </c>
      <c r="K37" s="47">
        <v>8.5</v>
      </c>
      <c r="L37" s="47" t="s">
        <v>12</v>
      </c>
      <c r="M37" s="47">
        <v>7.05</v>
      </c>
      <c r="N37" s="47" t="s">
        <v>27</v>
      </c>
      <c r="O37" s="47">
        <v>8</v>
      </c>
      <c r="P37" s="47" t="s">
        <v>12</v>
      </c>
      <c r="Q37" s="47">
        <v>4.8</v>
      </c>
      <c r="R37" s="47" t="s">
        <v>14</v>
      </c>
      <c r="S37" s="47">
        <v>4.6500000000000004</v>
      </c>
      <c r="T37" s="47" t="s">
        <v>14</v>
      </c>
      <c r="U37" s="47">
        <v>5</v>
      </c>
      <c r="V37" s="47" t="s">
        <v>14</v>
      </c>
      <c r="W37" s="47">
        <v>5</v>
      </c>
      <c r="X37" s="47" t="s">
        <v>14</v>
      </c>
      <c r="Y37" s="47">
        <v>5</v>
      </c>
      <c r="Z37" s="47" t="s">
        <v>14</v>
      </c>
      <c r="AA37" s="47">
        <v>4</v>
      </c>
      <c r="AB37" s="47" t="s">
        <v>12</v>
      </c>
      <c r="AC37" s="47">
        <v>81.459999999999994</v>
      </c>
      <c r="AD37" s="47" t="s">
        <v>12</v>
      </c>
      <c r="AE37" s="45" t="s">
        <v>90</v>
      </c>
      <c r="AF37" s="48"/>
      <c r="AG37" s="49">
        <v>80.05</v>
      </c>
      <c r="AH37" s="49" t="s">
        <v>112</v>
      </c>
    </row>
    <row r="38" spans="1:34" ht="13.5" customHeight="1" x14ac:dyDescent="0.2">
      <c r="A38" s="11">
        <v>32</v>
      </c>
      <c r="B38" s="14" t="s">
        <v>63</v>
      </c>
      <c r="C38" s="14"/>
      <c r="D38" s="42">
        <v>2555</v>
      </c>
      <c r="E38" s="13">
        <v>9.35</v>
      </c>
      <c r="F38" s="13" t="s">
        <v>14</v>
      </c>
      <c r="G38" s="13">
        <v>9.66</v>
      </c>
      <c r="H38" s="13" t="s">
        <v>14</v>
      </c>
      <c r="I38" s="13">
        <v>9.26</v>
      </c>
      <c r="J38" s="13" t="s">
        <v>14</v>
      </c>
      <c r="K38" s="13">
        <v>8.25</v>
      </c>
      <c r="L38" s="13" t="s">
        <v>12</v>
      </c>
      <c r="M38" s="13">
        <v>8.2799999999999994</v>
      </c>
      <c r="N38" s="13" t="s">
        <v>13</v>
      </c>
      <c r="O38" s="13">
        <v>8</v>
      </c>
      <c r="P38" s="13" t="s">
        <v>12</v>
      </c>
      <c r="Q38" s="13">
        <v>4.8</v>
      </c>
      <c r="R38" s="13" t="s">
        <v>12</v>
      </c>
      <c r="S38" s="13">
        <v>4.6900000000000004</v>
      </c>
      <c r="T38" s="13" t="s">
        <v>14</v>
      </c>
      <c r="U38" s="13">
        <v>5</v>
      </c>
      <c r="V38" s="13" t="s">
        <v>14</v>
      </c>
      <c r="W38" s="13">
        <v>5</v>
      </c>
      <c r="X38" s="13" t="s">
        <v>14</v>
      </c>
      <c r="Y38" s="13">
        <v>5</v>
      </c>
      <c r="Z38" s="13" t="s">
        <v>14</v>
      </c>
      <c r="AA38" s="13">
        <v>5</v>
      </c>
      <c r="AB38" s="13" t="s">
        <v>14</v>
      </c>
      <c r="AC38" s="13">
        <v>82.29</v>
      </c>
      <c r="AD38" s="13" t="s">
        <v>12</v>
      </c>
      <c r="AE38" s="12" t="s">
        <v>10</v>
      </c>
    </row>
    <row r="39" spans="1:34" ht="13.5" customHeight="1" x14ac:dyDescent="0.2">
      <c r="A39" s="11">
        <v>33</v>
      </c>
      <c r="B39" s="14" t="s">
        <v>64</v>
      </c>
      <c r="C39" s="14"/>
      <c r="D39" s="42">
        <v>2554</v>
      </c>
      <c r="E39" s="13">
        <v>9.84</v>
      </c>
      <c r="F39" s="13" t="s">
        <v>14</v>
      </c>
      <c r="G39" s="13">
        <v>9.57</v>
      </c>
      <c r="H39" s="13" t="s">
        <v>14</v>
      </c>
      <c r="I39" s="13">
        <v>9.9</v>
      </c>
      <c r="J39" s="13" t="s">
        <v>14</v>
      </c>
      <c r="K39" s="13">
        <v>9.3800000000000008</v>
      </c>
      <c r="L39" s="13" t="s">
        <v>14</v>
      </c>
      <c r="M39" s="13">
        <v>9</v>
      </c>
      <c r="N39" s="13" t="s">
        <v>13</v>
      </c>
      <c r="O39" s="13">
        <v>9</v>
      </c>
      <c r="P39" s="13" t="s">
        <v>14</v>
      </c>
      <c r="Q39" s="13">
        <v>5</v>
      </c>
      <c r="R39" s="13" t="s">
        <v>14</v>
      </c>
      <c r="S39" s="13">
        <v>4.66</v>
      </c>
      <c r="T39" s="13" t="s">
        <v>14</v>
      </c>
      <c r="U39" s="13">
        <v>4</v>
      </c>
      <c r="V39" s="13" t="s">
        <v>12</v>
      </c>
      <c r="W39" s="13">
        <v>4</v>
      </c>
      <c r="X39" s="13" t="s">
        <v>12</v>
      </c>
      <c r="Y39" s="13">
        <v>4.5999999999999996</v>
      </c>
      <c r="Z39" s="13" t="s">
        <v>14</v>
      </c>
      <c r="AA39" s="13">
        <v>4</v>
      </c>
      <c r="AB39" s="13" t="s">
        <v>12</v>
      </c>
      <c r="AC39" s="13">
        <v>83.04</v>
      </c>
      <c r="AD39" s="13" t="s">
        <v>12</v>
      </c>
      <c r="AE39" s="12" t="s">
        <v>10</v>
      </c>
    </row>
    <row r="40" spans="1:34" ht="13.5" customHeight="1" x14ac:dyDescent="0.2">
      <c r="A40" s="11">
        <v>34</v>
      </c>
      <c r="B40" s="14" t="s">
        <v>65</v>
      </c>
      <c r="C40" s="14"/>
      <c r="D40" s="42">
        <v>2555</v>
      </c>
      <c r="E40" s="13">
        <v>9.6199999999999992</v>
      </c>
      <c r="F40" s="13" t="s">
        <v>14</v>
      </c>
      <c r="G40" s="13">
        <v>9.7799999999999994</v>
      </c>
      <c r="H40" s="13" t="s">
        <v>14</v>
      </c>
      <c r="I40" s="13">
        <v>8.7100000000000009</v>
      </c>
      <c r="J40" s="13" t="s">
        <v>12</v>
      </c>
      <c r="K40" s="13">
        <v>8.43</v>
      </c>
      <c r="L40" s="13" t="s">
        <v>12</v>
      </c>
      <c r="M40" s="13">
        <v>8.3699999999999992</v>
      </c>
      <c r="N40" s="13" t="s">
        <v>13</v>
      </c>
      <c r="O40" s="13">
        <v>8</v>
      </c>
      <c r="P40" s="13" t="s">
        <v>12</v>
      </c>
      <c r="Q40" s="13">
        <v>4.8</v>
      </c>
      <c r="R40" s="13" t="s">
        <v>14</v>
      </c>
      <c r="S40" s="13">
        <v>3.52</v>
      </c>
      <c r="T40" s="13" t="s">
        <v>13</v>
      </c>
      <c r="U40" s="13">
        <v>5</v>
      </c>
      <c r="V40" s="13" t="s">
        <v>14</v>
      </c>
      <c r="W40" s="13">
        <v>5</v>
      </c>
      <c r="X40" s="13" t="s">
        <v>14</v>
      </c>
      <c r="Y40" s="13">
        <v>5</v>
      </c>
      <c r="Z40" s="13" t="s">
        <v>14</v>
      </c>
      <c r="AA40" s="13">
        <v>4</v>
      </c>
      <c r="AB40" s="13" t="s">
        <v>12</v>
      </c>
      <c r="AC40" s="13">
        <v>80.23</v>
      </c>
      <c r="AD40" s="13" t="s">
        <v>12</v>
      </c>
      <c r="AE40" s="12" t="s">
        <v>10</v>
      </c>
    </row>
    <row r="41" spans="1:34" ht="13.5" customHeight="1" x14ac:dyDescent="0.2">
      <c r="A41" s="11">
        <v>35</v>
      </c>
      <c r="B41" s="14" t="s">
        <v>66</v>
      </c>
      <c r="C41" s="14"/>
      <c r="D41" s="42">
        <v>2557</v>
      </c>
      <c r="E41" s="13">
        <v>9.6300000000000008</v>
      </c>
      <c r="F41" s="13" t="s">
        <v>14</v>
      </c>
      <c r="G41" s="13">
        <v>9.61</v>
      </c>
      <c r="H41" s="13" t="s">
        <v>14</v>
      </c>
      <c r="I41" s="13">
        <v>9.26</v>
      </c>
      <c r="J41" s="13" t="s">
        <v>14</v>
      </c>
      <c r="K41" s="13">
        <v>9.24</v>
      </c>
      <c r="L41" s="13" t="s">
        <v>14</v>
      </c>
      <c r="M41" s="13">
        <v>9.7200000000000006</v>
      </c>
      <c r="N41" s="13" t="s">
        <v>13</v>
      </c>
      <c r="O41" s="13">
        <v>10</v>
      </c>
      <c r="P41" s="13" t="s">
        <v>14</v>
      </c>
      <c r="Q41" s="13">
        <v>5</v>
      </c>
      <c r="R41" s="13" t="s">
        <v>14</v>
      </c>
      <c r="S41" s="13">
        <v>4.8600000000000003</v>
      </c>
      <c r="T41" s="13" t="s">
        <v>14</v>
      </c>
      <c r="U41" s="13">
        <v>5</v>
      </c>
      <c r="V41" s="13" t="s">
        <v>14</v>
      </c>
      <c r="W41" s="13">
        <v>5</v>
      </c>
      <c r="X41" s="13" t="s">
        <v>14</v>
      </c>
      <c r="Y41" s="13">
        <v>5</v>
      </c>
      <c r="Z41" s="13" t="s">
        <v>14</v>
      </c>
      <c r="AA41" s="13">
        <v>5</v>
      </c>
      <c r="AB41" s="13" t="s">
        <v>14</v>
      </c>
      <c r="AC41" s="13">
        <v>87.32</v>
      </c>
      <c r="AD41" s="13" t="s">
        <v>12</v>
      </c>
      <c r="AE41" s="12" t="s">
        <v>10</v>
      </c>
    </row>
    <row r="42" spans="1:34" s="49" customFormat="1" ht="13.5" customHeight="1" x14ac:dyDescent="0.2">
      <c r="A42" s="44">
        <v>36</v>
      </c>
      <c r="B42" s="51" t="s">
        <v>67</v>
      </c>
      <c r="C42" s="51"/>
      <c r="D42" s="52">
        <v>2556</v>
      </c>
      <c r="E42" s="47">
        <v>9.5500000000000007</v>
      </c>
      <c r="F42" s="47" t="s">
        <v>14</v>
      </c>
      <c r="G42" s="47">
        <v>9.5500000000000007</v>
      </c>
      <c r="H42" s="47" t="s">
        <v>14</v>
      </c>
      <c r="I42" s="47">
        <v>9.0299999999999994</v>
      </c>
      <c r="J42" s="47" t="s">
        <v>14</v>
      </c>
      <c r="K42" s="47">
        <v>8.7100000000000009</v>
      </c>
      <c r="L42" s="47" t="s">
        <v>12</v>
      </c>
      <c r="M42" s="47">
        <v>5.44</v>
      </c>
      <c r="N42" s="47" t="s">
        <v>27</v>
      </c>
      <c r="O42" s="47">
        <v>8</v>
      </c>
      <c r="P42" s="47" t="s">
        <v>12</v>
      </c>
      <c r="Q42" s="47">
        <v>4.5</v>
      </c>
      <c r="R42" s="47" t="s">
        <v>14</v>
      </c>
      <c r="S42" s="47">
        <v>4.83</v>
      </c>
      <c r="T42" s="47" t="s">
        <v>14</v>
      </c>
      <c r="U42" s="47">
        <v>5</v>
      </c>
      <c r="V42" s="47" t="s">
        <v>14</v>
      </c>
      <c r="W42" s="47">
        <v>5</v>
      </c>
      <c r="X42" s="47" t="s">
        <v>14</v>
      </c>
      <c r="Y42" s="47">
        <v>5</v>
      </c>
      <c r="Z42" s="47" t="s">
        <v>14</v>
      </c>
      <c r="AA42" s="47">
        <v>5</v>
      </c>
      <c r="AB42" s="47" t="s">
        <v>14</v>
      </c>
      <c r="AC42" s="47">
        <v>83.73</v>
      </c>
      <c r="AD42" s="47" t="s">
        <v>12</v>
      </c>
      <c r="AE42" s="45" t="s">
        <v>90</v>
      </c>
      <c r="AF42" s="48"/>
      <c r="AG42" s="49">
        <v>79.61</v>
      </c>
      <c r="AH42" s="49" t="s">
        <v>105</v>
      </c>
    </row>
    <row r="43" spans="1:34" ht="13.5" customHeight="1" x14ac:dyDescent="0.2">
      <c r="A43" s="19">
        <v>37</v>
      </c>
      <c r="B43" s="26" t="s">
        <v>68</v>
      </c>
      <c r="C43" s="26"/>
      <c r="D43" s="43">
        <v>2556</v>
      </c>
      <c r="E43" s="21">
        <v>9.89</v>
      </c>
      <c r="F43" s="21" t="s">
        <v>14</v>
      </c>
      <c r="G43" s="21">
        <v>9.36</v>
      </c>
      <c r="H43" s="21" t="s">
        <v>14</v>
      </c>
      <c r="I43" s="21">
        <v>6.69</v>
      </c>
      <c r="J43" s="21" t="s">
        <v>13</v>
      </c>
      <c r="K43" s="21">
        <v>7.33</v>
      </c>
      <c r="L43" s="21" t="s">
        <v>13</v>
      </c>
      <c r="M43" s="21">
        <v>6.83</v>
      </c>
      <c r="N43" s="21" t="s">
        <v>27</v>
      </c>
      <c r="O43" s="21">
        <v>6</v>
      </c>
      <c r="P43" s="21" t="s">
        <v>13</v>
      </c>
      <c r="Q43" s="21">
        <v>4.3</v>
      </c>
      <c r="R43" s="21" t="s">
        <v>12</v>
      </c>
      <c r="S43" s="21">
        <v>3.52</v>
      </c>
      <c r="T43" s="21" t="s">
        <v>13</v>
      </c>
      <c r="U43" s="21">
        <v>4</v>
      </c>
      <c r="V43" s="21" t="s">
        <v>12</v>
      </c>
      <c r="W43" s="21">
        <v>3</v>
      </c>
      <c r="X43" s="21" t="s">
        <v>13</v>
      </c>
      <c r="Y43" s="21">
        <v>5</v>
      </c>
      <c r="Z43" s="21" t="s">
        <v>14</v>
      </c>
      <c r="AA43" s="21">
        <v>4</v>
      </c>
      <c r="AB43" s="21" t="s">
        <v>12</v>
      </c>
      <c r="AC43" s="21">
        <v>69.92</v>
      </c>
      <c r="AD43" s="21" t="s">
        <v>13</v>
      </c>
      <c r="AE43" s="20" t="s">
        <v>11</v>
      </c>
      <c r="AF43" s="27" t="s">
        <v>88</v>
      </c>
    </row>
    <row r="44" spans="1:34" ht="13.5" customHeight="1" x14ac:dyDescent="0.2">
      <c r="A44" s="19">
        <v>38</v>
      </c>
      <c r="B44" s="26" t="s">
        <v>69</v>
      </c>
      <c r="C44" s="26"/>
      <c r="D44" s="43">
        <v>2555</v>
      </c>
      <c r="E44" s="21">
        <v>9.35</v>
      </c>
      <c r="F44" s="21" t="s">
        <v>14</v>
      </c>
      <c r="G44" s="21">
        <v>8.91</v>
      </c>
      <c r="H44" s="21" t="s">
        <v>12</v>
      </c>
      <c r="I44" s="21">
        <v>8.9</v>
      </c>
      <c r="J44" s="21" t="s">
        <v>12</v>
      </c>
      <c r="K44" s="21">
        <v>8</v>
      </c>
      <c r="L44" s="21" t="s">
        <v>12</v>
      </c>
      <c r="M44" s="21">
        <v>5.35</v>
      </c>
      <c r="N44" s="21" t="s">
        <v>27</v>
      </c>
      <c r="O44" s="21">
        <v>8</v>
      </c>
      <c r="P44" s="21" t="s">
        <v>12</v>
      </c>
      <c r="Q44" s="21">
        <v>4.3</v>
      </c>
      <c r="R44" s="21" t="s">
        <v>12</v>
      </c>
      <c r="S44" s="21">
        <v>4.75</v>
      </c>
      <c r="T44" s="21" t="s">
        <v>14</v>
      </c>
      <c r="U44" s="21">
        <v>4</v>
      </c>
      <c r="V44" s="21" t="s">
        <v>12</v>
      </c>
      <c r="W44" s="21">
        <v>4</v>
      </c>
      <c r="X44" s="21" t="s">
        <v>12</v>
      </c>
      <c r="Y44" s="21">
        <v>4.5</v>
      </c>
      <c r="Z44" s="21" t="s">
        <v>14</v>
      </c>
      <c r="AA44" s="21">
        <v>4</v>
      </c>
      <c r="AB44" s="21" t="s">
        <v>12</v>
      </c>
      <c r="AC44" s="21">
        <v>74.06</v>
      </c>
      <c r="AD44" s="21" t="s">
        <v>13</v>
      </c>
      <c r="AE44" s="20" t="s">
        <v>11</v>
      </c>
      <c r="AF44" s="27" t="s">
        <v>88</v>
      </c>
    </row>
    <row r="45" spans="1:34" s="49" customFormat="1" ht="13.5" customHeight="1" x14ac:dyDescent="0.2">
      <c r="A45" s="44">
        <v>39</v>
      </c>
      <c r="B45" s="51" t="s">
        <v>70</v>
      </c>
      <c r="C45" s="51"/>
      <c r="D45" s="52">
        <v>2556</v>
      </c>
      <c r="E45" s="47">
        <v>9.58</v>
      </c>
      <c r="F45" s="47" t="s">
        <v>14</v>
      </c>
      <c r="G45" s="47">
        <v>9.4600000000000009</v>
      </c>
      <c r="H45" s="47" t="s">
        <v>14</v>
      </c>
      <c r="I45" s="47">
        <v>8.81</v>
      </c>
      <c r="J45" s="47" t="s">
        <v>12</v>
      </c>
      <c r="K45" s="47">
        <v>8.74</v>
      </c>
      <c r="L45" s="47" t="s">
        <v>12</v>
      </c>
      <c r="M45" s="47">
        <v>4.93</v>
      </c>
      <c r="N45" s="47" t="s">
        <v>27</v>
      </c>
      <c r="O45" s="47">
        <v>8</v>
      </c>
      <c r="P45" s="47" t="s">
        <v>12</v>
      </c>
      <c r="Q45" s="47">
        <v>4.5</v>
      </c>
      <c r="R45" s="47" t="s">
        <v>14</v>
      </c>
      <c r="S45" s="47">
        <v>4.6900000000000004</v>
      </c>
      <c r="T45" s="47" t="s">
        <v>14</v>
      </c>
      <c r="U45" s="47">
        <v>5</v>
      </c>
      <c r="V45" s="47" t="s">
        <v>14</v>
      </c>
      <c r="W45" s="47">
        <v>4</v>
      </c>
      <c r="X45" s="47" t="s">
        <v>12</v>
      </c>
      <c r="Y45" s="47">
        <v>5</v>
      </c>
      <c r="Z45" s="47" t="s">
        <v>14</v>
      </c>
      <c r="AA45" s="47">
        <v>5</v>
      </c>
      <c r="AB45" s="47" t="s">
        <v>14</v>
      </c>
      <c r="AC45" s="47">
        <v>81.97</v>
      </c>
      <c r="AD45" s="47" t="s">
        <v>12</v>
      </c>
      <c r="AE45" s="45" t="s">
        <v>90</v>
      </c>
      <c r="AF45" s="48"/>
      <c r="AG45" s="49">
        <v>77.41</v>
      </c>
      <c r="AH45" s="49" t="s">
        <v>105</v>
      </c>
    </row>
    <row r="46" spans="1:34" ht="13.5" customHeight="1" x14ac:dyDescent="0.2">
      <c r="A46" s="11">
        <v>40</v>
      </c>
      <c r="B46" s="14" t="s">
        <v>71</v>
      </c>
      <c r="C46" s="14"/>
      <c r="D46" s="42">
        <v>2557</v>
      </c>
      <c r="E46" s="13">
        <v>9.57</v>
      </c>
      <c r="F46" s="13" t="s">
        <v>14</v>
      </c>
      <c r="G46" s="13">
        <v>9.67</v>
      </c>
      <c r="H46" s="13" t="s">
        <v>14</v>
      </c>
      <c r="I46" s="13">
        <v>9.58</v>
      </c>
      <c r="J46" s="13" t="s">
        <v>14</v>
      </c>
      <c r="K46" s="13">
        <v>8.93</v>
      </c>
      <c r="L46" s="13" t="s">
        <v>12</v>
      </c>
      <c r="M46" s="13">
        <v>11.47</v>
      </c>
      <c r="N46" s="13" t="s">
        <v>13</v>
      </c>
      <c r="O46" s="13">
        <v>10</v>
      </c>
      <c r="P46" s="13" t="s">
        <v>14</v>
      </c>
      <c r="Q46" s="13">
        <v>5</v>
      </c>
      <c r="R46" s="13" t="s">
        <v>14</v>
      </c>
      <c r="S46" s="13">
        <v>4.8</v>
      </c>
      <c r="T46" s="13" t="s">
        <v>14</v>
      </c>
      <c r="U46" s="13">
        <v>5</v>
      </c>
      <c r="V46" s="13" t="s">
        <v>14</v>
      </c>
      <c r="W46" s="13">
        <v>5</v>
      </c>
      <c r="X46" s="13" t="s">
        <v>14</v>
      </c>
      <c r="Y46" s="13">
        <v>5</v>
      </c>
      <c r="Z46" s="13" t="s">
        <v>14</v>
      </c>
      <c r="AA46" s="13">
        <v>4</v>
      </c>
      <c r="AB46" s="13" t="s">
        <v>12</v>
      </c>
      <c r="AC46" s="13">
        <v>88.52</v>
      </c>
      <c r="AD46" s="13" t="s">
        <v>12</v>
      </c>
      <c r="AE46" s="12" t="s">
        <v>10</v>
      </c>
    </row>
    <row r="47" spans="1:34" ht="13.5" customHeight="1" x14ac:dyDescent="0.2">
      <c r="A47" s="11">
        <v>41</v>
      </c>
      <c r="B47" s="14" t="s">
        <v>72</v>
      </c>
      <c r="C47" s="14"/>
      <c r="D47" s="42">
        <v>2555</v>
      </c>
      <c r="E47" s="13">
        <v>9.3800000000000008</v>
      </c>
      <c r="F47" s="13" t="s">
        <v>14</v>
      </c>
      <c r="G47" s="13">
        <v>9.06</v>
      </c>
      <c r="H47" s="13" t="s">
        <v>14</v>
      </c>
      <c r="I47" s="13">
        <v>8.8000000000000007</v>
      </c>
      <c r="J47" s="13" t="s">
        <v>12</v>
      </c>
      <c r="K47" s="13">
        <v>8.94</v>
      </c>
      <c r="L47" s="13" t="s">
        <v>12</v>
      </c>
      <c r="M47" s="13">
        <v>9.4700000000000006</v>
      </c>
      <c r="N47" s="13" t="s">
        <v>13</v>
      </c>
      <c r="O47" s="13">
        <v>8</v>
      </c>
      <c r="P47" s="13" t="s">
        <v>87</v>
      </c>
      <c r="Q47" s="13">
        <v>3.8</v>
      </c>
      <c r="R47" s="13" t="s">
        <v>12</v>
      </c>
      <c r="S47" s="13">
        <v>3.57</v>
      </c>
      <c r="T47" s="13" t="s">
        <v>13</v>
      </c>
      <c r="U47" s="13">
        <v>5</v>
      </c>
      <c r="V47" s="13" t="s">
        <v>14</v>
      </c>
      <c r="W47" s="13">
        <v>4</v>
      </c>
      <c r="X47" s="13" t="s">
        <v>12</v>
      </c>
      <c r="Y47" s="13">
        <v>5</v>
      </c>
      <c r="Z47" s="13" t="s">
        <v>14</v>
      </c>
      <c r="AA47" s="13">
        <v>5</v>
      </c>
      <c r="AB47" s="13" t="s">
        <v>14</v>
      </c>
      <c r="AC47" s="13">
        <v>80.02</v>
      </c>
      <c r="AD47" s="13" t="s">
        <v>12</v>
      </c>
      <c r="AE47" s="12" t="s">
        <v>10</v>
      </c>
    </row>
    <row r="48" spans="1:34" ht="13.5" customHeight="1" x14ac:dyDescent="0.2">
      <c r="A48" s="19">
        <v>42</v>
      </c>
      <c r="B48" s="26" t="s">
        <v>73</v>
      </c>
      <c r="C48" s="26"/>
      <c r="D48" s="43">
        <v>2555</v>
      </c>
      <c r="E48" s="21">
        <v>9.66</v>
      </c>
      <c r="F48" s="21" t="s">
        <v>14</v>
      </c>
      <c r="G48" s="21">
        <v>9.23</v>
      </c>
      <c r="H48" s="21" t="s">
        <v>14</v>
      </c>
      <c r="I48" s="21">
        <v>8.9</v>
      </c>
      <c r="J48" s="21" t="s">
        <v>12</v>
      </c>
      <c r="K48" s="21">
        <v>8.64</v>
      </c>
      <c r="L48" s="21" t="s">
        <v>12</v>
      </c>
      <c r="M48" s="21">
        <v>7.04</v>
      </c>
      <c r="N48" s="21" t="s">
        <v>27</v>
      </c>
      <c r="O48" s="21">
        <v>7</v>
      </c>
      <c r="P48" s="21" t="s">
        <v>13</v>
      </c>
      <c r="Q48" s="21">
        <v>4.5</v>
      </c>
      <c r="R48" s="21" t="s">
        <v>14</v>
      </c>
      <c r="S48" s="21">
        <v>3.52</v>
      </c>
      <c r="T48" s="21" t="s">
        <v>13</v>
      </c>
      <c r="U48" s="21">
        <v>5</v>
      </c>
      <c r="V48" s="21" t="s">
        <v>14</v>
      </c>
      <c r="W48" s="21">
        <v>5</v>
      </c>
      <c r="X48" s="21" t="s">
        <v>14</v>
      </c>
      <c r="Y48" s="21">
        <v>5</v>
      </c>
      <c r="Z48" s="21" t="s">
        <v>14</v>
      </c>
      <c r="AA48" s="21">
        <v>4</v>
      </c>
      <c r="AB48" s="21" t="s">
        <v>12</v>
      </c>
      <c r="AC48" s="21">
        <v>77.489999999999995</v>
      </c>
      <c r="AD48" s="21" t="s">
        <v>12</v>
      </c>
      <c r="AE48" s="20" t="s">
        <v>11</v>
      </c>
      <c r="AF48" s="27" t="s">
        <v>88</v>
      </c>
    </row>
    <row r="49" spans="1:34" ht="13.5" customHeight="1" x14ac:dyDescent="0.2">
      <c r="A49" s="19">
        <v>43</v>
      </c>
      <c r="B49" s="26" t="s">
        <v>74</v>
      </c>
      <c r="C49" s="26"/>
      <c r="D49" s="43">
        <v>2557</v>
      </c>
      <c r="E49" s="21">
        <v>9.5299999999999994</v>
      </c>
      <c r="F49" s="21" t="s">
        <v>14</v>
      </c>
      <c r="G49" s="21">
        <v>9.23</v>
      </c>
      <c r="H49" s="21" t="s">
        <v>14</v>
      </c>
      <c r="I49" s="21">
        <v>8.51</v>
      </c>
      <c r="J49" s="21" t="s">
        <v>12</v>
      </c>
      <c r="K49" s="21">
        <v>8.68</v>
      </c>
      <c r="L49" s="21" t="s">
        <v>12</v>
      </c>
      <c r="M49" s="21">
        <v>4.99</v>
      </c>
      <c r="N49" s="21" t="s">
        <v>27</v>
      </c>
      <c r="O49" s="21">
        <v>8</v>
      </c>
      <c r="P49" s="21" t="s">
        <v>12</v>
      </c>
      <c r="Q49" s="21">
        <v>3.8</v>
      </c>
      <c r="R49" s="21" t="s">
        <v>12</v>
      </c>
      <c r="S49" s="21">
        <v>4.67</v>
      </c>
      <c r="T49" s="21" t="s">
        <v>14</v>
      </c>
      <c r="U49" s="21">
        <v>5</v>
      </c>
      <c r="V49" s="21" t="s">
        <v>14</v>
      </c>
      <c r="W49" s="21">
        <v>5</v>
      </c>
      <c r="X49" s="21" t="s">
        <v>14</v>
      </c>
      <c r="Y49" s="21">
        <v>5</v>
      </c>
      <c r="Z49" s="21" t="s">
        <v>14</v>
      </c>
      <c r="AA49" s="21">
        <v>4</v>
      </c>
      <c r="AB49" s="21" t="s">
        <v>12</v>
      </c>
      <c r="AC49" s="21">
        <v>76.41</v>
      </c>
      <c r="AD49" s="21" t="s">
        <v>12</v>
      </c>
      <c r="AE49" s="20" t="s">
        <v>11</v>
      </c>
      <c r="AF49" s="27" t="s">
        <v>88</v>
      </c>
    </row>
    <row r="50" spans="1:34" ht="13.5" customHeight="1" x14ac:dyDescent="0.2">
      <c r="A50" s="19">
        <v>44</v>
      </c>
      <c r="B50" s="26" t="s">
        <v>75</v>
      </c>
      <c r="C50" s="26"/>
      <c r="D50" s="43">
        <v>2554</v>
      </c>
      <c r="E50" s="21">
        <v>9.8000000000000007</v>
      </c>
      <c r="F50" s="21" t="s">
        <v>14</v>
      </c>
      <c r="G50" s="21">
        <v>9.42</v>
      </c>
      <c r="H50" s="21" t="s">
        <v>14</v>
      </c>
      <c r="I50" s="21">
        <v>9</v>
      </c>
      <c r="J50" s="21" t="s">
        <v>14</v>
      </c>
      <c r="K50" s="21">
        <v>8.57</v>
      </c>
      <c r="L50" s="21" t="s">
        <v>12</v>
      </c>
      <c r="M50" s="21">
        <v>5.16</v>
      </c>
      <c r="N50" s="21" t="s">
        <v>27</v>
      </c>
      <c r="O50" s="21">
        <v>8</v>
      </c>
      <c r="P50" s="21" t="s">
        <v>12</v>
      </c>
      <c r="Q50" s="21">
        <v>4.8</v>
      </c>
      <c r="R50" s="21" t="s">
        <v>14</v>
      </c>
      <c r="S50" s="21">
        <v>4.5199999999999996</v>
      </c>
      <c r="T50" s="21" t="s">
        <v>14</v>
      </c>
      <c r="U50" s="21">
        <v>4</v>
      </c>
      <c r="V50" s="21" t="s">
        <v>12</v>
      </c>
      <c r="W50" s="21">
        <v>5</v>
      </c>
      <c r="X50" s="21" t="s">
        <v>14</v>
      </c>
      <c r="Y50" s="21">
        <v>5</v>
      </c>
      <c r="Z50" s="21" t="s">
        <v>14</v>
      </c>
      <c r="AA50" s="21">
        <v>4</v>
      </c>
      <c r="AB50" s="21" t="s">
        <v>12</v>
      </c>
      <c r="AC50" s="21">
        <v>77.27</v>
      </c>
      <c r="AD50" s="21" t="s">
        <v>12</v>
      </c>
      <c r="AE50" s="20" t="s">
        <v>11</v>
      </c>
      <c r="AF50" s="27" t="s">
        <v>88</v>
      </c>
    </row>
    <row r="51" spans="1:34" ht="13.5" customHeight="1" x14ac:dyDescent="0.2">
      <c r="A51" s="11">
        <v>45</v>
      </c>
      <c r="B51" s="14" t="s">
        <v>76</v>
      </c>
      <c r="C51" s="14"/>
      <c r="D51" s="42">
        <v>2554</v>
      </c>
      <c r="E51" s="13">
        <v>9.75</v>
      </c>
      <c r="F51" s="13" t="s">
        <v>14</v>
      </c>
      <c r="G51" s="13">
        <v>9.8800000000000008</v>
      </c>
      <c r="H51" s="13" t="s">
        <v>14</v>
      </c>
      <c r="I51" s="13">
        <v>9.57</v>
      </c>
      <c r="J51" s="13" t="s">
        <v>14</v>
      </c>
      <c r="K51" s="13">
        <v>8</v>
      </c>
      <c r="L51" s="13" t="s">
        <v>12</v>
      </c>
      <c r="M51" s="15">
        <v>11.87</v>
      </c>
      <c r="N51" s="13" t="s">
        <v>13</v>
      </c>
      <c r="O51" s="13">
        <v>8</v>
      </c>
      <c r="P51" s="13" t="s">
        <v>12</v>
      </c>
      <c r="Q51" s="13">
        <v>4.3</v>
      </c>
      <c r="R51" s="13" t="s">
        <v>12</v>
      </c>
      <c r="S51" s="13">
        <v>4.95</v>
      </c>
      <c r="T51" s="13" t="s">
        <v>14</v>
      </c>
      <c r="U51" s="13">
        <v>4</v>
      </c>
      <c r="V51" s="13" t="s">
        <v>12</v>
      </c>
      <c r="W51" s="13">
        <v>4</v>
      </c>
      <c r="X51" s="13" t="s">
        <v>12</v>
      </c>
      <c r="Y51" s="13">
        <v>5</v>
      </c>
      <c r="Z51" s="13" t="s">
        <v>14</v>
      </c>
      <c r="AA51" s="13">
        <v>4</v>
      </c>
      <c r="AB51" s="13" t="s">
        <v>12</v>
      </c>
      <c r="AC51" s="13">
        <v>83.32</v>
      </c>
      <c r="AD51" s="13" t="s">
        <v>12</v>
      </c>
      <c r="AE51" s="12" t="s">
        <v>10</v>
      </c>
    </row>
    <row r="52" spans="1:34" ht="13.5" customHeight="1" x14ac:dyDescent="0.2">
      <c r="A52" s="19">
        <v>46</v>
      </c>
      <c r="B52" s="26" t="s">
        <v>77</v>
      </c>
      <c r="C52" s="26"/>
      <c r="D52" s="43">
        <v>2556</v>
      </c>
      <c r="E52" s="21">
        <v>9.5500000000000007</v>
      </c>
      <c r="F52" s="21" t="s">
        <v>14</v>
      </c>
      <c r="G52" s="21">
        <v>9.34</v>
      </c>
      <c r="H52" s="21" t="s">
        <v>14</v>
      </c>
      <c r="I52" s="21">
        <v>8.6300000000000008</v>
      </c>
      <c r="J52" s="21" t="s">
        <v>12</v>
      </c>
      <c r="K52" s="21">
        <v>8.31</v>
      </c>
      <c r="L52" s="21" t="s">
        <v>12</v>
      </c>
      <c r="M52" s="21">
        <v>6.9</v>
      </c>
      <c r="N52" s="21" t="s">
        <v>27</v>
      </c>
      <c r="O52" s="21">
        <v>8</v>
      </c>
      <c r="P52" s="21" t="s">
        <v>12</v>
      </c>
      <c r="Q52" s="21">
        <v>4.5</v>
      </c>
      <c r="R52" s="21" t="s">
        <v>14</v>
      </c>
      <c r="S52" s="21">
        <v>4.5999999999999996</v>
      </c>
      <c r="T52" s="21" t="s">
        <v>14</v>
      </c>
      <c r="U52" s="21">
        <v>5</v>
      </c>
      <c r="V52" s="21" t="s">
        <v>14</v>
      </c>
      <c r="W52" s="21">
        <v>5</v>
      </c>
      <c r="X52" s="21" t="s">
        <v>14</v>
      </c>
      <c r="Y52" s="21">
        <v>4</v>
      </c>
      <c r="Z52" s="21" t="s">
        <v>12</v>
      </c>
      <c r="AA52" s="21">
        <v>4</v>
      </c>
      <c r="AB52" s="21" t="s">
        <v>12</v>
      </c>
      <c r="AC52" s="21">
        <v>77.83</v>
      </c>
      <c r="AD52" s="21" t="s">
        <v>12</v>
      </c>
      <c r="AE52" s="20" t="s">
        <v>11</v>
      </c>
      <c r="AF52" s="27" t="s">
        <v>88</v>
      </c>
    </row>
    <row r="53" spans="1:34" ht="13.5" customHeight="1" x14ac:dyDescent="0.2">
      <c r="A53" s="11">
        <v>47</v>
      </c>
      <c r="B53" s="14" t="s">
        <v>78</v>
      </c>
      <c r="C53" s="14"/>
      <c r="D53" s="42">
        <v>2554</v>
      </c>
      <c r="E53" s="13">
        <v>9.3800000000000008</v>
      </c>
      <c r="F53" s="13" t="s">
        <v>14</v>
      </c>
      <c r="G53" s="13">
        <v>9.33</v>
      </c>
      <c r="H53" s="13" t="s">
        <v>14</v>
      </c>
      <c r="I53" s="13">
        <v>9.85</v>
      </c>
      <c r="J53" s="13" t="s">
        <v>14</v>
      </c>
      <c r="K53" s="13">
        <v>9.92</v>
      </c>
      <c r="L53" s="13" t="s">
        <v>14</v>
      </c>
      <c r="M53" s="13">
        <v>10.26</v>
      </c>
      <c r="N53" s="13" t="s">
        <v>13</v>
      </c>
      <c r="O53" s="13">
        <v>9</v>
      </c>
      <c r="P53" s="13" t="s">
        <v>14</v>
      </c>
      <c r="Q53" s="13">
        <v>5</v>
      </c>
      <c r="R53" s="13" t="s">
        <v>14</v>
      </c>
      <c r="S53" s="13">
        <v>4.57</v>
      </c>
      <c r="T53" s="13" t="s">
        <v>14</v>
      </c>
      <c r="U53" s="13">
        <v>4</v>
      </c>
      <c r="V53" s="13" t="s">
        <v>12</v>
      </c>
      <c r="W53" s="13">
        <v>4</v>
      </c>
      <c r="X53" s="13" t="s">
        <v>12</v>
      </c>
      <c r="Y53" s="13">
        <v>4.5999999999999996</v>
      </c>
      <c r="Z53" s="13" t="s">
        <v>14</v>
      </c>
      <c r="AA53" s="13">
        <v>4</v>
      </c>
      <c r="AB53" s="13" t="s">
        <v>12</v>
      </c>
      <c r="AC53" s="13">
        <v>83.91</v>
      </c>
      <c r="AD53" s="13" t="s">
        <v>12</v>
      </c>
      <c r="AE53" s="12" t="s">
        <v>10</v>
      </c>
    </row>
    <row r="54" spans="1:34" s="49" customFormat="1" ht="13.5" customHeight="1" x14ac:dyDescent="0.2">
      <c r="A54" s="44">
        <v>48</v>
      </c>
      <c r="B54" s="51" t="s">
        <v>79</v>
      </c>
      <c r="C54" s="51"/>
      <c r="D54" s="52">
        <v>2556</v>
      </c>
      <c r="E54" s="47">
        <v>9.66</v>
      </c>
      <c r="F54" s="47" t="s">
        <v>14</v>
      </c>
      <c r="G54" s="47">
        <v>9.84</v>
      </c>
      <c r="H54" s="47" t="s">
        <v>14</v>
      </c>
      <c r="I54" s="47">
        <v>8.99</v>
      </c>
      <c r="J54" s="47" t="s">
        <v>12</v>
      </c>
      <c r="K54" s="47">
        <v>8.9600000000000009</v>
      </c>
      <c r="L54" s="47" t="s">
        <v>12</v>
      </c>
      <c r="M54" s="47">
        <v>6.58</v>
      </c>
      <c r="N54" s="47" t="s">
        <v>27</v>
      </c>
      <c r="O54" s="47">
        <v>9</v>
      </c>
      <c r="P54" s="47" t="s">
        <v>14</v>
      </c>
      <c r="Q54" s="47">
        <v>5</v>
      </c>
      <c r="R54" s="47" t="s">
        <v>14</v>
      </c>
      <c r="S54" s="47">
        <v>4.87</v>
      </c>
      <c r="T54" s="47" t="s">
        <v>14</v>
      </c>
      <c r="U54" s="47">
        <v>5</v>
      </c>
      <c r="V54" s="47" t="s">
        <v>14</v>
      </c>
      <c r="W54" s="47">
        <v>5</v>
      </c>
      <c r="X54" s="47" t="s">
        <v>14</v>
      </c>
      <c r="Y54" s="47">
        <v>5</v>
      </c>
      <c r="Z54" s="47" t="s">
        <v>14</v>
      </c>
      <c r="AA54" s="47">
        <v>5</v>
      </c>
      <c r="AB54" s="47" t="s">
        <v>14</v>
      </c>
      <c r="AC54" s="47">
        <v>84.44</v>
      </c>
      <c r="AD54" s="47" t="s">
        <v>12</v>
      </c>
      <c r="AE54" s="45" t="s">
        <v>90</v>
      </c>
      <c r="AF54" s="48"/>
      <c r="AG54" s="49">
        <v>82.9</v>
      </c>
      <c r="AH54" s="49" t="s">
        <v>107</v>
      </c>
    </row>
    <row r="55" spans="1:34" s="49" customFormat="1" ht="13.5" customHeight="1" x14ac:dyDescent="0.2">
      <c r="A55" s="44">
        <v>49</v>
      </c>
      <c r="B55" s="51" t="s">
        <v>80</v>
      </c>
      <c r="C55" s="51"/>
      <c r="D55" s="52">
        <v>2554</v>
      </c>
      <c r="E55" s="47">
        <v>9.81</v>
      </c>
      <c r="F55" s="47" t="s">
        <v>14</v>
      </c>
      <c r="G55" s="47">
        <v>9.6199999999999992</v>
      </c>
      <c r="H55" s="47" t="s">
        <v>14</v>
      </c>
      <c r="I55" s="47">
        <v>9.8699999999999992</v>
      </c>
      <c r="J55" s="47" t="s">
        <v>14</v>
      </c>
      <c r="K55" s="47">
        <v>9.14</v>
      </c>
      <c r="L55" s="47" t="s">
        <v>14</v>
      </c>
      <c r="M55" s="47">
        <v>7.61</v>
      </c>
      <c r="N55" s="47" t="s">
        <v>27</v>
      </c>
      <c r="O55" s="47">
        <v>9</v>
      </c>
      <c r="P55" s="47" t="s">
        <v>12</v>
      </c>
      <c r="Q55" s="47">
        <v>5</v>
      </c>
      <c r="R55" s="47" t="s">
        <v>14</v>
      </c>
      <c r="S55" s="47">
        <v>4.87</v>
      </c>
      <c r="T55" s="47" t="s">
        <v>14</v>
      </c>
      <c r="U55" s="47">
        <v>4</v>
      </c>
      <c r="V55" s="47" t="s">
        <v>12</v>
      </c>
      <c r="W55" s="47">
        <v>4</v>
      </c>
      <c r="X55" s="47" t="s">
        <v>12</v>
      </c>
      <c r="Y55" s="47">
        <v>4.5999999999999996</v>
      </c>
      <c r="Z55" s="47" t="s">
        <v>14</v>
      </c>
      <c r="AA55" s="47">
        <v>4</v>
      </c>
      <c r="AB55" s="47" t="s">
        <v>12</v>
      </c>
      <c r="AC55" s="47">
        <v>84.75</v>
      </c>
      <c r="AD55" s="47" t="s">
        <v>12</v>
      </c>
      <c r="AE55" s="45" t="s">
        <v>90</v>
      </c>
      <c r="AF55" s="48"/>
      <c r="AG55" s="49">
        <v>81.52</v>
      </c>
      <c r="AH55" s="49" t="s">
        <v>106</v>
      </c>
    </row>
    <row r="56" spans="1:34" ht="13.5" customHeight="1" x14ac:dyDescent="0.2">
      <c r="A56" s="11">
        <v>50</v>
      </c>
      <c r="B56" s="14" t="s">
        <v>81</v>
      </c>
      <c r="C56" s="14"/>
      <c r="D56" s="42">
        <v>2555</v>
      </c>
      <c r="E56" s="13">
        <v>9.67</v>
      </c>
      <c r="F56" s="13" t="s">
        <v>14</v>
      </c>
      <c r="G56" s="13">
        <v>9.6</v>
      </c>
      <c r="H56" s="13" t="s">
        <v>14</v>
      </c>
      <c r="I56" s="13">
        <v>8.83</v>
      </c>
      <c r="J56" s="13" t="s">
        <v>12</v>
      </c>
      <c r="K56" s="13">
        <v>9.14</v>
      </c>
      <c r="L56" s="13" t="s">
        <v>14</v>
      </c>
      <c r="M56" s="13">
        <v>8.5</v>
      </c>
      <c r="N56" s="13" t="s">
        <v>13</v>
      </c>
      <c r="O56" s="13">
        <v>8</v>
      </c>
      <c r="P56" s="13" t="s">
        <v>12</v>
      </c>
      <c r="Q56" s="13">
        <v>4.8</v>
      </c>
      <c r="R56" s="13" t="s">
        <v>14</v>
      </c>
      <c r="S56" s="13">
        <v>5</v>
      </c>
      <c r="T56" s="13" t="s">
        <v>14</v>
      </c>
      <c r="U56" s="13">
        <v>5</v>
      </c>
      <c r="V56" s="13" t="s">
        <v>14</v>
      </c>
      <c r="W56" s="13">
        <v>5</v>
      </c>
      <c r="X56" s="13" t="s">
        <v>14</v>
      </c>
      <c r="Y56" s="13">
        <v>5</v>
      </c>
      <c r="Z56" s="13" t="s">
        <v>14</v>
      </c>
      <c r="AA56" s="13">
        <v>5</v>
      </c>
      <c r="AB56" s="13" t="s">
        <v>14</v>
      </c>
      <c r="AC56" s="13">
        <v>83.54</v>
      </c>
      <c r="AD56" s="13" t="s">
        <v>12</v>
      </c>
      <c r="AE56" s="12" t="s">
        <v>10</v>
      </c>
    </row>
    <row r="57" spans="1:34" ht="13.5" customHeight="1" x14ac:dyDescent="0.2">
      <c r="A57" s="11">
        <v>51</v>
      </c>
      <c r="B57" s="14" t="s">
        <v>82</v>
      </c>
      <c r="C57" s="14"/>
      <c r="D57" s="42">
        <v>2557</v>
      </c>
      <c r="E57" s="13">
        <v>9.81</v>
      </c>
      <c r="F57" s="13" t="s">
        <v>14</v>
      </c>
      <c r="G57" s="13">
        <v>9.6300000000000008</v>
      </c>
      <c r="H57" s="13" t="s">
        <v>14</v>
      </c>
      <c r="I57" s="13">
        <v>9.58</v>
      </c>
      <c r="J57" s="13" t="s">
        <v>14</v>
      </c>
      <c r="K57" s="13">
        <v>9.64</v>
      </c>
      <c r="L57" s="13" t="s">
        <v>14</v>
      </c>
      <c r="M57" s="13">
        <v>8.24</v>
      </c>
      <c r="N57" s="13" t="s">
        <v>13</v>
      </c>
      <c r="O57" s="13">
        <v>9</v>
      </c>
      <c r="P57" s="13" t="s">
        <v>14</v>
      </c>
      <c r="Q57" s="13">
        <v>4.8</v>
      </c>
      <c r="R57" s="13" t="s">
        <v>14</v>
      </c>
      <c r="S57" s="13">
        <v>4.88</v>
      </c>
      <c r="T57" s="13" t="s">
        <v>14</v>
      </c>
      <c r="U57" s="13">
        <v>5</v>
      </c>
      <c r="V57" s="13" t="s">
        <v>14</v>
      </c>
      <c r="W57" s="13">
        <v>5</v>
      </c>
      <c r="X57" s="13" t="s">
        <v>14</v>
      </c>
      <c r="Y57" s="13">
        <v>5</v>
      </c>
      <c r="Z57" s="13" t="s">
        <v>14</v>
      </c>
      <c r="AA57" s="13">
        <v>5</v>
      </c>
      <c r="AB57" s="13" t="s">
        <v>14</v>
      </c>
      <c r="AC57" s="13">
        <v>85.58</v>
      </c>
      <c r="AD57" s="13" t="s">
        <v>12</v>
      </c>
      <c r="AE57" s="12" t="s">
        <v>10</v>
      </c>
    </row>
    <row r="58" spans="1:34" s="49" customFormat="1" ht="13.5" customHeight="1" x14ac:dyDescent="0.2">
      <c r="A58" s="44">
        <v>52</v>
      </c>
      <c r="B58" s="51" t="s">
        <v>83</v>
      </c>
      <c r="C58" s="51"/>
      <c r="D58" s="52">
        <v>2554</v>
      </c>
      <c r="E58" s="47">
        <v>9.92</v>
      </c>
      <c r="F58" s="47" t="s">
        <v>14</v>
      </c>
      <c r="G58" s="47">
        <v>9.23</v>
      </c>
      <c r="H58" s="47" t="s">
        <v>14</v>
      </c>
      <c r="I58" s="47">
        <v>9.69</v>
      </c>
      <c r="J58" s="47" t="s">
        <v>14</v>
      </c>
      <c r="K58" s="47">
        <v>9.42</v>
      </c>
      <c r="L58" s="47" t="s">
        <v>14</v>
      </c>
      <c r="M58" s="47">
        <v>7.81</v>
      </c>
      <c r="N58" s="47" t="s">
        <v>27</v>
      </c>
      <c r="O58" s="47">
        <v>10</v>
      </c>
      <c r="P58" s="47" t="s">
        <v>14</v>
      </c>
      <c r="Q58" s="47">
        <v>4.8</v>
      </c>
      <c r="R58" s="47" t="s">
        <v>14</v>
      </c>
      <c r="S58" s="47">
        <v>4.9400000000000004</v>
      </c>
      <c r="T58" s="47" t="s">
        <v>14</v>
      </c>
      <c r="U58" s="47">
        <v>4</v>
      </c>
      <c r="V58" s="47" t="s">
        <v>12</v>
      </c>
      <c r="W58" s="47">
        <v>4</v>
      </c>
      <c r="X58" s="47" t="s">
        <v>12</v>
      </c>
      <c r="Y58" s="47">
        <v>5</v>
      </c>
      <c r="Z58" s="47" t="s">
        <v>14</v>
      </c>
      <c r="AA58" s="47">
        <v>5</v>
      </c>
      <c r="AB58" s="47" t="s">
        <v>14</v>
      </c>
      <c r="AC58" s="47">
        <v>86.08</v>
      </c>
      <c r="AD58" s="47" t="s">
        <v>12</v>
      </c>
      <c r="AE58" s="45" t="s">
        <v>90</v>
      </c>
      <c r="AF58" s="48"/>
      <c r="AG58" s="49">
        <v>83.81</v>
      </c>
      <c r="AH58" s="49" t="s">
        <v>106</v>
      </c>
    </row>
    <row r="59" spans="1:34" ht="13.5" customHeight="1" x14ac:dyDescent="0.2">
      <c r="A59" s="19">
        <v>53</v>
      </c>
      <c r="B59" s="26" t="s">
        <v>84</v>
      </c>
      <c r="C59" s="26"/>
      <c r="D59" s="43">
        <v>2555</v>
      </c>
      <c r="E59" s="21">
        <v>9.25</v>
      </c>
      <c r="F59" s="21" t="s">
        <v>14</v>
      </c>
      <c r="G59" s="21">
        <v>8.98</v>
      </c>
      <c r="H59" s="21" t="s">
        <v>12</v>
      </c>
      <c r="I59" s="21">
        <v>8.52</v>
      </c>
      <c r="J59" s="21" t="s">
        <v>12</v>
      </c>
      <c r="K59" s="21">
        <v>8.27</v>
      </c>
      <c r="L59" s="21" t="s">
        <v>12</v>
      </c>
      <c r="M59" s="21">
        <v>7.38</v>
      </c>
      <c r="N59" s="21" t="s">
        <v>27</v>
      </c>
      <c r="O59" s="21">
        <v>7</v>
      </c>
      <c r="P59" s="21" t="s">
        <v>13</v>
      </c>
      <c r="Q59" s="21">
        <v>4.8</v>
      </c>
      <c r="R59" s="21" t="s">
        <v>14</v>
      </c>
      <c r="S59" s="21">
        <v>4.75</v>
      </c>
      <c r="T59" s="21" t="s">
        <v>14</v>
      </c>
      <c r="U59" s="21">
        <v>5</v>
      </c>
      <c r="V59" s="21" t="s">
        <v>14</v>
      </c>
      <c r="W59" s="21">
        <v>5</v>
      </c>
      <c r="X59" s="21" t="s">
        <v>14</v>
      </c>
      <c r="Y59" s="21">
        <v>5</v>
      </c>
      <c r="Z59" s="21" t="s">
        <v>14</v>
      </c>
      <c r="AA59" s="21">
        <v>5</v>
      </c>
      <c r="AB59" s="21" t="s">
        <v>14</v>
      </c>
      <c r="AC59" s="21">
        <v>78.95</v>
      </c>
      <c r="AD59" s="21" t="s">
        <v>12</v>
      </c>
      <c r="AE59" s="20" t="s">
        <v>11</v>
      </c>
      <c r="AF59" s="27" t="s">
        <v>88</v>
      </c>
    </row>
    <row r="60" spans="1:34" ht="13.5" customHeight="1" x14ac:dyDescent="0.2">
      <c r="A60" s="19">
        <v>54</v>
      </c>
      <c r="B60" s="26" t="s">
        <v>85</v>
      </c>
      <c r="C60" s="26"/>
      <c r="D60" s="43">
        <v>2554</v>
      </c>
      <c r="E60" s="21">
        <v>9.5</v>
      </c>
      <c r="F60" s="21" t="s">
        <v>14</v>
      </c>
      <c r="G60" s="21">
        <v>9.43</v>
      </c>
      <c r="H60" s="21" t="s">
        <v>14</v>
      </c>
      <c r="I60" s="21">
        <v>9.23</v>
      </c>
      <c r="J60" s="21" t="s">
        <v>14</v>
      </c>
      <c r="K60" s="21">
        <v>9.98</v>
      </c>
      <c r="L60" s="21" t="s">
        <v>14</v>
      </c>
      <c r="M60" s="21">
        <v>6.8</v>
      </c>
      <c r="N60" s="21" t="s">
        <v>27</v>
      </c>
      <c r="O60" s="21">
        <v>9</v>
      </c>
      <c r="P60" s="21" t="s">
        <v>14</v>
      </c>
      <c r="Q60" s="21">
        <v>4.0999999999999996</v>
      </c>
      <c r="R60" s="21" t="s">
        <v>12</v>
      </c>
      <c r="S60" s="21">
        <v>4.7</v>
      </c>
      <c r="T60" s="21" t="s">
        <v>14</v>
      </c>
      <c r="U60" s="21">
        <v>4</v>
      </c>
      <c r="V60" s="21" t="s">
        <v>12</v>
      </c>
      <c r="W60" s="21">
        <v>5</v>
      </c>
      <c r="X60" s="21" t="s">
        <v>14</v>
      </c>
      <c r="Y60" s="21">
        <v>4.5999999999999996</v>
      </c>
      <c r="Z60" s="21" t="s">
        <v>14</v>
      </c>
      <c r="AA60" s="21">
        <v>5</v>
      </c>
      <c r="AB60" s="21" t="s">
        <v>14</v>
      </c>
      <c r="AC60" s="21">
        <v>81.34</v>
      </c>
      <c r="AD60" s="21" t="s">
        <v>12</v>
      </c>
      <c r="AE60" s="20" t="s">
        <v>11</v>
      </c>
      <c r="AF60" s="27" t="s">
        <v>88</v>
      </c>
    </row>
    <row r="61" spans="1:34" s="49" customFormat="1" ht="13.5" customHeight="1" x14ac:dyDescent="0.2">
      <c r="A61" s="53">
        <v>55</v>
      </c>
      <c r="B61" s="54" t="s">
        <v>86</v>
      </c>
      <c r="C61" s="54"/>
      <c r="D61" s="55">
        <v>2555</v>
      </c>
      <c r="E61" s="56">
        <v>9.6</v>
      </c>
      <c r="F61" s="56" t="s">
        <v>14</v>
      </c>
      <c r="G61" s="56">
        <v>9.3000000000000007</v>
      </c>
      <c r="H61" s="56" t="s">
        <v>14</v>
      </c>
      <c r="I61" s="56">
        <v>9.09</v>
      </c>
      <c r="J61" s="56" t="s">
        <v>14</v>
      </c>
      <c r="K61" s="56">
        <v>9.08</v>
      </c>
      <c r="L61" s="56" t="s">
        <v>14</v>
      </c>
      <c r="M61" s="56">
        <v>6.83</v>
      </c>
      <c r="N61" s="56" t="s">
        <v>27</v>
      </c>
      <c r="O61" s="56">
        <v>10</v>
      </c>
      <c r="P61" s="56" t="s">
        <v>14</v>
      </c>
      <c r="Q61" s="56">
        <v>3.8</v>
      </c>
      <c r="R61" s="56" t="s">
        <v>12</v>
      </c>
      <c r="S61" s="56">
        <v>3.47</v>
      </c>
      <c r="T61" s="56" t="s">
        <v>13</v>
      </c>
      <c r="U61" s="56">
        <v>5</v>
      </c>
      <c r="V61" s="56" t="s">
        <v>14</v>
      </c>
      <c r="W61" s="56">
        <v>5</v>
      </c>
      <c r="X61" s="56" t="s">
        <v>14</v>
      </c>
      <c r="Y61" s="56">
        <v>5</v>
      </c>
      <c r="Z61" s="56" t="s">
        <v>14</v>
      </c>
      <c r="AA61" s="56">
        <v>4</v>
      </c>
      <c r="AB61" s="56" t="s">
        <v>12</v>
      </c>
      <c r="AC61" s="56">
        <v>83.24</v>
      </c>
      <c r="AD61" s="56" t="s">
        <v>12</v>
      </c>
      <c r="AE61" s="57" t="s">
        <v>90</v>
      </c>
      <c r="AF61" s="48"/>
      <c r="AG61" s="49">
        <v>80.17</v>
      </c>
      <c r="AH61" s="49" t="s">
        <v>113</v>
      </c>
    </row>
  </sheetData>
  <autoFilter ref="A3:AF61"/>
  <mergeCells count="2">
    <mergeCell ref="A3:A4"/>
    <mergeCell ref="B3:B4"/>
  </mergeCells>
  <printOptions horizontalCentered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H84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2.75" x14ac:dyDescent="0.2"/>
  <cols>
    <col min="1" max="1" width="5.42578125" style="5" customWidth="1"/>
    <col min="2" max="2" width="38.5703125" style="5" bestFit="1" customWidth="1"/>
    <col min="3" max="3" width="16.140625" style="5" hidden="1" customWidth="1"/>
    <col min="4" max="4" width="7" style="4" customWidth="1"/>
    <col min="5" max="13" width="7.5703125" style="4" customWidth="1"/>
    <col min="14" max="14" width="10.140625" style="4" bestFit="1" customWidth="1"/>
    <col min="15" max="18" width="7.5703125" style="4" customWidth="1"/>
    <col min="19" max="30" width="7" style="4" customWidth="1"/>
    <col min="31" max="31" width="9.5703125" style="5" bestFit="1" customWidth="1"/>
    <col min="32" max="32" width="10.85546875" style="5" bestFit="1" customWidth="1"/>
    <col min="33" max="33" width="9.7109375" style="5" bestFit="1" customWidth="1"/>
    <col min="34" max="34" width="12.85546875" style="5" bestFit="1" customWidth="1"/>
    <col min="35" max="16384" width="9" style="5"/>
  </cols>
  <sheetData>
    <row r="1" spans="1:34" ht="19.5" customHeight="1" x14ac:dyDescent="0.2">
      <c r="A1" s="166" t="s">
        <v>115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96"/>
      <c r="T1" s="96"/>
      <c r="U1" s="96"/>
      <c r="V1" s="96"/>
      <c r="W1" s="96"/>
      <c r="X1" s="96"/>
      <c r="Y1" s="96"/>
      <c r="Z1" s="96"/>
      <c r="AA1" s="96"/>
    </row>
    <row r="2" spans="1:34" ht="19.5" customHeight="1" x14ac:dyDescent="0.2">
      <c r="A2" s="166" t="s">
        <v>116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96"/>
      <c r="T2" s="96"/>
      <c r="U2" s="96"/>
      <c r="V2" s="96"/>
      <c r="W2" s="96"/>
      <c r="X2" s="96"/>
      <c r="Y2" s="96"/>
      <c r="Z2" s="96"/>
      <c r="AA2" s="96"/>
    </row>
    <row r="3" spans="1:34" ht="21" customHeight="1" x14ac:dyDescent="0.2">
      <c r="A3" s="5" t="s">
        <v>126</v>
      </c>
    </row>
    <row r="4" spans="1:34" ht="15.75" customHeight="1" x14ac:dyDescent="0.2">
      <c r="A4" s="167" t="s">
        <v>31</v>
      </c>
      <c r="B4" s="167" t="s">
        <v>33</v>
      </c>
      <c r="C4" s="94" t="s">
        <v>117</v>
      </c>
      <c r="D4" s="94" t="s">
        <v>119</v>
      </c>
      <c r="E4" s="94" t="s">
        <v>16</v>
      </c>
      <c r="F4" s="94" t="s">
        <v>6</v>
      </c>
      <c r="G4" s="94" t="s">
        <v>17</v>
      </c>
      <c r="H4" s="94" t="s">
        <v>6</v>
      </c>
      <c r="I4" s="94" t="s">
        <v>18</v>
      </c>
      <c r="J4" s="94" t="s">
        <v>6</v>
      </c>
      <c r="K4" s="94" t="s">
        <v>19</v>
      </c>
      <c r="L4" s="94" t="s">
        <v>6</v>
      </c>
      <c r="M4" s="94" t="s">
        <v>8</v>
      </c>
      <c r="N4" s="94" t="s">
        <v>6</v>
      </c>
      <c r="O4" s="94" t="s">
        <v>20</v>
      </c>
      <c r="P4" s="94" t="s">
        <v>6</v>
      </c>
      <c r="Q4" s="94" t="s">
        <v>21</v>
      </c>
      <c r="R4" s="94" t="s">
        <v>6</v>
      </c>
      <c r="S4" s="94" t="s">
        <v>22</v>
      </c>
      <c r="T4" s="94" t="s">
        <v>6</v>
      </c>
      <c r="U4" s="94" t="s">
        <v>23</v>
      </c>
      <c r="V4" s="94" t="s">
        <v>6</v>
      </c>
      <c r="W4" s="94" t="s">
        <v>24</v>
      </c>
      <c r="X4" s="94" t="s">
        <v>6</v>
      </c>
      <c r="Y4" s="94" t="s">
        <v>25</v>
      </c>
      <c r="Z4" s="94" t="s">
        <v>6</v>
      </c>
      <c r="AA4" s="94" t="s">
        <v>26</v>
      </c>
      <c r="AB4" s="94" t="s">
        <v>6</v>
      </c>
      <c r="AC4" s="94" t="s">
        <v>5</v>
      </c>
      <c r="AD4" s="94" t="s">
        <v>6</v>
      </c>
      <c r="AE4" s="94" t="s">
        <v>9</v>
      </c>
      <c r="AF4" s="75" t="s">
        <v>89</v>
      </c>
      <c r="AG4" s="4" t="s">
        <v>104</v>
      </c>
      <c r="AH4" s="5" t="s">
        <v>103</v>
      </c>
    </row>
    <row r="5" spans="1:34" ht="15.75" customHeight="1" x14ac:dyDescent="0.2">
      <c r="A5" s="168"/>
      <c r="B5" s="168"/>
      <c r="C5" s="95" t="s">
        <v>118</v>
      </c>
      <c r="D5" s="95" t="s">
        <v>1</v>
      </c>
      <c r="E5" s="97"/>
      <c r="F5" s="95" t="s">
        <v>7</v>
      </c>
      <c r="G5" s="97"/>
      <c r="H5" s="95" t="s">
        <v>7</v>
      </c>
      <c r="I5" s="97"/>
      <c r="J5" s="95" t="s">
        <v>7</v>
      </c>
      <c r="K5" s="97"/>
      <c r="L5" s="95" t="s">
        <v>7</v>
      </c>
      <c r="M5" s="97"/>
      <c r="N5" s="95" t="s">
        <v>7</v>
      </c>
      <c r="O5" s="97"/>
      <c r="P5" s="95" t="s">
        <v>7</v>
      </c>
      <c r="Q5" s="97"/>
      <c r="R5" s="95" t="s">
        <v>7</v>
      </c>
      <c r="S5" s="97"/>
      <c r="T5" s="95" t="s">
        <v>7</v>
      </c>
      <c r="U5" s="97"/>
      <c r="V5" s="95" t="s">
        <v>7</v>
      </c>
      <c r="W5" s="97"/>
      <c r="X5" s="95" t="s">
        <v>7</v>
      </c>
      <c r="Y5" s="97"/>
      <c r="Z5" s="95" t="s">
        <v>7</v>
      </c>
      <c r="AA5" s="97"/>
      <c r="AB5" s="95" t="s">
        <v>7</v>
      </c>
      <c r="AC5" s="95" t="s">
        <v>15</v>
      </c>
      <c r="AD5" s="95" t="s">
        <v>7</v>
      </c>
      <c r="AE5" s="95"/>
      <c r="AF5" s="81"/>
    </row>
    <row r="6" spans="1:34" ht="17.25" customHeight="1" x14ac:dyDescent="0.2">
      <c r="A6" s="76">
        <v>1</v>
      </c>
      <c r="B6" s="77" t="s">
        <v>141</v>
      </c>
      <c r="C6" s="77" t="s">
        <v>92</v>
      </c>
      <c r="D6" s="78">
        <v>2557</v>
      </c>
      <c r="E6" s="79">
        <v>9.59</v>
      </c>
      <c r="F6" s="78" t="s">
        <v>14</v>
      </c>
      <c r="G6" s="79">
        <v>9.43</v>
      </c>
      <c r="H6" s="78" t="s">
        <v>14</v>
      </c>
      <c r="I6" s="79">
        <v>9.48</v>
      </c>
      <c r="J6" s="78" t="s">
        <v>14</v>
      </c>
      <c r="K6" s="79">
        <v>9.3000000000000007</v>
      </c>
      <c r="L6" s="78" t="s">
        <v>14</v>
      </c>
      <c r="M6" s="79">
        <v>15.28</v>
      </c>
      <c r="N6" s="78" t="s">
        <v>12</v>
      </c>
      <c r="O6" s="79">
        <v>10</v>
      </c>
      <c r="P6" s="78" t="s">
        <v>14</v>
      </c>
      <c r="Q6" s="79">
        <v>5</v>
      </c>
      <c r="R6" s="78" t="s">
        <v>14</v>
      </c>
      <c r="S6" s="79">
        <v>4.93</v>
      </c>
      <c r="T6" s="78" t="s">
        <v>14</v>
      </c>
      <c r="U6" s="79">
        <v>5</v>
      </c>
      <c r="V6" s="78" t="s">
        <v>14</v>
      </c>
      <c r="W6" s="79">
        <v>5</v>
      </c>
      <c r="X6" s="78" t="s">
        <v>14</v>
      </c>
      <c r="Y6" s="79">
        <v>5</v>
      </c>
      <c r="Z6" s="78" t="s">
        <v>14</v>
      </c>
      <c r="AA6" s="79">
        <v>5</v>
      </c>
      <c r="AB6" s="78" t="s">
        <v>14</v>
      </c>
      <c r="AC6" s="78">
        <v>93.01</v>
      </c>
      <c r="AD6" s="78" t="s">
        <v>14</v>
      </c>
      <c r="AE6" s="77" t="s">
        <v>10</v>
      </c>
      <c r="AF6" s="80"/>
    </row>
    <row r="7" spans="1:34" ht="17.25" customHeight="1" x14ac:dyDescent="0.2">
      <c r="A7" s="11">
        <v>2</v>
      </c>
      <c r="B7" s="12" t="s">
        <v>34</v>
      </c>
      <c r="C7" s="12" t="s">
        <v>94</v>
      </c>
      <c r="D7" s="13">
        <v>2555</v>
      </c>
      <c r="E7" s="15">
        <v>9.64</v>
      </c>
      <c r="F7" s="13" t="s">
        <v>14</v>
      </c>
      <c r="G7" s="15">
        <v>9.6300000000000008</v>
      </c>
      <c r="H7" s="13" t="s">
        <v>14</v>
      </c>
      <c r="I7" s="15">
        <v>9.3699999999999992</v>
      </c>
      <c r="J7" s="13" t="s">
        <v>14</v>
      </c>
      <c r="K7" s="15">
        <v>9.25</v>
      </c>
      <c r="L7" s="13" t="s">
        <v>14</v>
      </c>
      <c r="M7" s="15">
        <v>13.66</v>
      </c>
      <c r="N7" s="13" t="s">
        <v>12</v>
      </c>
      <c r="O7" s="15">
        <v>9</v>
      </c>
      <c r="P7" s="13" t="s">
        <v>14</v>
      </c>
      <c r="Q7" s="15">
        <v>4.8</v>
      </c>
      <c r="R7" s="13" t="s">
        <v>14</v>
      </c>
      <c r="S7" s="15">
        <v>4.88</v>
      </c>
      <c r="T7" s="13" t="s">
        <v>14</v>
      </c>
      <c r="U7" s="15">
        <v>4</v>
      </c>
      <c r="V7" s="13" t="s">
        <v>12</v>
      </c>
      <c r="W7" s="15">
        <v>5</v>
      </c>
      <c r="X7" s="13" t="s">
        <v>14</v>
      </c>
      <c r="Y7" s="15">
        <v>5</v>
      </c>
      <c r="Z7" s="13" t="s">
        <v>14</v>
      </c>
      <c r="AA7" s="15">
        <v>5</v>
      </c>
      <c r="AB7" s="13" t="s">
        <v>14</v>
      </c>
      <c r="AC7" s="13">
        <v>89.23</v>
      </c>
      <c r="AD7" s="13" t="s">
        <v>12</v>
      </c>
      <c r="AE7" s="12" t="s">
        <v>10</v>
      </c>
      <c r="AF7" s="71"/>
    </row>
    <row r="8" spans="1:34" ht="17.25" customHeight="1" x14ac:dyDescent="0.2">
      <c r="A8" s="11">
        <v>3</v>
      </c>
      <c r="B8" s="12" t="s">
        <v>35</v>
      </c>
      <c r="C8" s="12" t="s">
        <v>95</v>
      </c>
      <c r="D8" s="13">
        <v>2554</v>
      </c>
      <c r="E8" s="15">
        <v>9.49</v>
      </c>
      <c r="F8" s="13" t="s">
        <v>14</v>
      </c>
      <c r="G8" s="15">
        <v>8.7100000000000009</v>
      </c>
      <c r="H8" s="13" t="s">
        <v>12</v>
      </c>
      <c r="I8" s="15">
        <v>8.39</v>
      </c>
      <c r="J8" s="13" t="s">
        <v>12</v>
      </c>
      <c r="K8" s="15">
        <v>8.3800000000000008</v>
      </c>
      <c r="L8" s="13" t="s">
        <v>12</v>
      </c>
      <c r="M8" s="15">
        <v>8.5500000000000007</v>
      </c>
      <c r="N8" s="13" t="s">
        <v>13</v>
      </c>
      <c r="O8" s="15">
        <v>8</v>
      </c>
      <c r="P8" s="13" t="s">
        <v>12</v>
      </c>
      <c r="Q8" s="15">
        <v>4.8</v>
      </c>
      <c r="R8" s="13" t="s">
        <v>14</v>
      </c>
      <c r="S8" s="15">
        <v>5</v>
      </c>
      <c r="T8" s="13" t="s">
        <v>14</v>
      </c>
      <c r="U8" s="15">
        <v>5</v>
      </c>
      <c r="V8" s="13" t="s">
        <v>14</v>
      </c>
      <c r="W8" s="15">
        <v>5</v>
      </c>
      <c r="X8" s="13" t="s">
        <v>14</v>
      </c>
      <c r="Y8" s="15">
        <v>5</v>
      </c>
      <c r="Z8" s="13" t="s">
        <v>14</v>
      </c>
      <c r="AA8" s="15">
        <v>5</v>
      </c>
      <c r="AB8" s="13" t="s">
        <v>14</v>
      </c>
      <c r="AC8" s="13">
        <v>81.319999999999993</v>
      </c>
      <c r="AD8" s="13" t="s">
        <v>12</v>
      </c>
      <c r="AE8" s="12" t="s">
        <v>10</v>
      </c>
      <c r="AF8" s="71"/>
    </row>
    <row r="9" spans="1:34" s="49" customFormat="1" ht="17.25" customHeight="1" x14ac:dyDescent="0.2">
      <c r="A9" s="44">
        <v>4</v>
      </c>
      <c r="B9" s="45" t="s">
        <v>36</v>
      </c>
      <c r="C9" s="45" t="s">
        <v>96</v>
      </c>
      <c r="D9" s="47">
        <v>2555</v>
      </c>
      <c r="E9" s="60">
        <v>9.7200000000000006</v>
      </c>
      <c r="F9" s="47" t="s">
        <v>14</v>
      </c>
      <c r="G9" s="60">
        <v>9.6</v>
      </c>
      <c r="H9" s="47" t="s">
        <v>14</v>
      </c>
      <c r="I9" s="60">
        <v>9.41</v>
      </c>
      <c r="J9" s="47" t="s">
        <v>14</v>
      </c>
      <c r="K9" s="60">
        <v>8.43</v>
      </c>
      <c r="L9" s="47" t="s">
        <v>12</v>
      </c>
      <c r="M9" s="60">
        <v>9.25</v>
      </c>
      <c r="N9" s="47" t="s">
        <v>13</v>
      </c>
      <c r="O9" s="60">
        <v>9</v>
      </c>
      <c r="P9" s="47" t="s">
        <v>14</v>
      </c>
      <c r="Q9" s="60">
        <v>4.8</v>
      </c>
      <c r="R9" s="47" t="s">
        <v>14</v>
      </c>
      <c r="S9" s="60">
        <v>4.88</v>
      </c>
      <c r="T9" s="47" t="s">
        <v>14</v>
      </c>
      <c r="U9" s="60">
        <v>5</v>
      </c>
      <c r="V9" s="47" t="s">
        <v>14</v>
      </c>
      <c r="W9" s="60">
        <v>5</v>
      </c>
      <c r="X9" s="47" t="s">
        <v>14</v>
      </c>
      <c r="Y9" s="60">
        <v>5</v>
      </c>
      <c r="Z9" s="47" t="s">
        <v>14</v>
      </c>
      <c r="AA9" s="60">
        <v>5</v>
      </c>
      <c r="AB9" s="47" t="s">
        <v>14</v>
      </c>
      <c r="AC9" s="47">
        <v>85.09</v>
      </c>
      <c r="AD9" s="47" t="s">
        <v>12</v>
      </c>
      <c r="AE9" s="45" t="s">
        <v>90</v>
      </c>
      <c r="AF9" s="72"/>
      <c r="AG9" s="70">
        <v>82.3</v>
      </c>
      <c r="AH9" s="50" t="s">
        <v>102</v>
      </c>
    </row>
    <row r="10" spans="1:34" s="49" customFormat="1" ht="17.25" customHeight="1" x14ac:dyDescent="0.2">
      <c r="A10" s="44"/>
      <c r="B10" s="45"/>
      <c r="C10" s="45"/>
      <c r="D10" s="47"/>
      <c r="E10" s="60"/>
      <c r="F10" s="47"/>
      <c r="G10" s="60"/>
      <c r="H10" s="47"/>
      <c r="I10" s="60"/>
      <c r="J10" s="47"/>
      <c r="K10" s="60"/>
      <c r="L10" s="47"/>
      <c r="M10" s="60"/>
      <c r="N10" s="47"/>
      <c r="O10" s="60"/>
      <c r="P10" s="47"/>
      <c r="Q10" s="60"/>
      <c r="R10" s="47"/>
      <c r="S10" s="60"/>
      <c r="T10" s="47"/>
      <c r="U10" s="60"/>
      <c r="V10" s="47"/>
      <c r="W10" s="60"/>
      <c r="X10" s="47"/>
      <c r="Y10" s="60"/>
      <c r="Z10" s="47"/>
      <c r="AA10" s="60"/>
      <c r="AB10" s="47"/>
      <c r="AC10" s="68">
        <f>E9+G9+I9+K9+M9+O9+Q9+S9+U9+W9+Y9+AA9</f>
        <v>85.089999999999989</v>
      </c>
      <c r="AD10" s="47"/>
      <c r="AE10" s="45"/>
      <c r="AF10" s="72"/>
      <c r="AG10" s="70"/>
      <c r="AH10" s="50"/>
    </row>
    <row r="11" spans="1:34" ht="17.25" customHeight="1" x14ac:dyDescent="0.2">
      <c r="A11" s="11">
        <v>5</v>
      </c>
      <c r="B11" s="12" t="s">
        <v>37</v>
      </c>
      <c r="C11" s="12" t="s">
        <v>4</v>
      </c>
      <c r="D11" s="13">
        <v>2554</v>
      </c>
      <c r="E11" s="15">
        <v>9.64</v>
      </c>
      <c r="F11" s="13" t="s">
        <v>14</v>
      </c>
      <c r="G11" s="15">
        <v>9.65</v>
      </c>
      <c r="H11" s="13" t="s">
        <v>14</v>
      </c>
      <c r="I11" s="15">
        <v>9.35</v>
      </c>
      <c r="J11" s="13" t="s">
        <v>14</v>
      </c>
      <c r="K11" s="15">
        <v>9.06</v>
      </c>
      <c r="L11" s="13" t="s">
        <v>14</v>
      </c>
      <c r="M11" s="15">
        <v>9.81</v>
      </c>
      <c r="N11" s="13" t="s">
        <v>13</v>
      </c>
      <c r="O11" s="15">
        <v>9</v>
      </c>
      <c r="P11" s="13" t="s">
        <v>14</v>
      </c>
      <c r="Q11" s="15">
        <v>4.8</v>
      </c>
      <c r="R11" s="13" t="s">
        <v>14</v>
      </c>
      <c r="S11" s="15">
        <v>5</v>
      </c>
      <c r="T11" s="13" t="s">
        <v>14</v>
      </c>
      <c r="U11" s="15">
        <v>5</v>
      </c>
      <c r="V11" s="13" t="s">
        <v>14</v>
      </c>
      <c r="W11" s="15">
        <v>5</v>
      </c>
      <c r="X11" s="13" t="s">
        <v>14</v>
      </c>
      <c r="Y11" s="15">
        <v>5</v>
      </c>
      <c r="Z11" s="13" t="s">
        <v>14</v>
      </c>
      <c r="AA11" s="15">
        <v>5</v>
      </c>
      <c r="AB11" s="13" t="s">
        <v>14</v>
      </c>
      <c r="AC11" s="13">
        <v>86.31</v>
      </c>
      <c r="AD11" s="13" t="s">
        <v>12</v>
      </c>
      <c r="AE11" s="12" t="s">
        <v>10</v>
      </c>
      <c r="AF11" s="71"/>
    </row>
    <row r="12" spans="1:34" s="49" customFormat="1" ht="17.25" customHeight="1" x14ac:dyDescent="0.2">
      <c r="A12" s="44">
        <v>6</v>
      </c>
      <c r="B12" s="45" t="s">
        <v>38</v>
      </c>
      <c r="C12" s="45" t="s">
        <v>97</v>
      </c>
      <c r="D12" s="47">
        <v>2555</v>
      </c>
      <c r="E12" s="60">
        <v>9.43</v>
      </c>
      <c r="F12" s="47" t="s">
        <v>14</v>
      </c>
      <c r="G12" s="60">
        <v>9.07</v>
      </c>
      <c r="H12" s="47" t="s">
        <v>14</v>
      </c>
      <c r="I12" s="60">
        <v>7.7</v>
      </c>
      <c r="J12" s="47" t="s">
        <v>12</v>
      </c>
      <c r="K12" s="60">
        <v>8.5500000000000007</v>
      </c>
      <c r="L12" s="47" t="s">
        <v>12</v>
      </c>
      <c r="M12" s="60">
        <v>9.0299999999999994</v>
      </c>
      <c r="N12" s="47" t="s">
        <v>13</v>
      </c>
      <c r="O12" s="60">
        <v>8</v>
      </c>
      <c r="P12" s="47" t="s">
        <v>12</v>
      </c>
      <c r="Q12" s="60">
        <v>5</v>
      </c>
      <c r="R12" s="47" t="s">
        <v>14</v>
      </c>
      <c r="S12" s="60">
        <v>4.96</v>
      </c>
      <c r="T12" s="47" t="s">
        <v>14</v>
      </c>
      <c r="U12" s="60">
        <v>5</v>
      </c>
      <c r="V12" s="47" t="s">
        <v>14</v>
      </c>
      <c r="W12" s="60">
        <v>5</v>
      </c>
      <c r="X12" s="47" t="s">
        <v>14</v>
      </c>
      <c r="Y12" s="60">
        <v>5</v>
      </c>
      <c r="Z12" s="47" t="s">
        <v>14</v>
      </c>
      <c r="AA12" s="60">
        <v>4</v>
      </c>
      <c r="AB12" s="47" t="s">
        <v>12</v>
      </c>
      <c r="AC12" s="59">
        <v>80.739999999999995</v>
      </c>
      <c r="AD12" s="47" t="s">
        <v>12</v>
      </c>
      <c r="AE12" s="45" t="s">
        <v>90</v>
      </c>
      <c r="AF12" s="72"/>
      <c r="AG12" s="49">
        <v>79.33</v>
      </c>
      <c r="AH12" s="49" t="s">
        <v>110</v>
      </c>
    </row>
    <row r="13" spans="1:34" s="49" customFormat="1" ht="17.25" customHeight="1" x14ac:dyDescent="0.2">
      <c r="A13" s="44"/>
      <c r="B13" s="45"/>
      <c r="C13" s="45"/>
      <c r="D13" s="47"/>
      <c r="E13" s="60"/>
      <c r="F13" s="47"/>
      <c r="G13" s="60"/>
      <c r="H13" s="47"/>
      <c r="I13" s="60"/>
      <c r="J13" s="47"/>
      <c r="K13" s="60"/>
      <c r="L13" s="47"/>
      <c r="M13" s="60"/>
      <c r="N13" s="47"/>
      <c r="O13" s="60"/>
      <c r="P13" s="47"/>
      <c r="Q13" s="60"/>
      <c r="R13" s="47"/>
      <c r="S13" s="60"/>
      <c r="T13" s="47"/>
      <c r="U13" s="60"/>
      <c r="V13" s="47"/>
      <c r="W13" s="60"/>
      <c r="X13" s="47"/>
      <c r="Y13" s="60"/>
      <c r="Z13" s="47"/>
      <c r="AA13" s="60"/>
      <c r="AB13" s="47"/>
      <c r="AC13" s="68">
        <f>E12+G12+I12+K12+M12+O12+Q12+S12+U12+W12+Y12+AA12</f>
        <v>80.740000000000009</v>
      </c>
      <c r="AD13" s="47"/>
      <c r="AE13" s="45"/>
      <c r="AF13" s="72"/>
    </row>
    <row r="14" spans="1:34" s="49" customFormat="1" ht="17.25" customHeight="1" x14ac:dyDescent="0.2">
      <c r="A14" s="44">
        <v>7</v>
      </c>
      <c r="B14" s="45" t="s">
        <v>39</v>
      </c>
      <c r="C14" s="45" t="s">
        <v>98</v>
      </c>
      <c r="D14" s="47">
        <v>2554</v>
      </c>
      <c r="E14" s="60">
        <v>9.74</v>
      </c>
      <c r="F14" s="47" t="s">
        <v>14</v>
      </c>
      <c r="G14" s="60">
        <v>9.31</v>
      </c>
      <c r="H14" s="47" t="s">
        <v>14</v>
      </c>
      <c r="I14" s="60">
        <v>8.6199999999999992</v>
      </c>
      <c r="J14" s="47" t="s">
        <v>12</v>
      </c>
      <c r="K14" s="60">
        <v>9.3000000000000007</v>
      </c>
      <c r="L14" s="47" t="s">
        <v>14</v>
      </c>
      <c r="M14" s="60">
        <v>10.41</v>
      </c>
      <c r="N14" s="47" t="s">
        <v>13</v>
      </c>
      <c r="O14" s="60">
        <v>9</v>
      </c>
      <c r="P14" s="47" t="s">
        <v>14</v>
      </c>
      <c r="Q14" s="60">
        <v>4.8</v>
      </c>
      <c r="R14" s="47" t="s">
        <v>14</v>
      </c>
      <c r="S14" s="60">
        <v>3.33</v>
      </c>
      <c r="T14" s="47" t="s">
        <v>13</v>
      </c>
      <c r="U14" s="60">
        <v>5</v>
      </c>
      <c r="V14" s="47" t="s">
        <v>14</v>
      </c>
      <c r="W14" s="60">
        <v>5</v>
      </c>
      <c r="X14" s="47" t="s">
        <v>14</v>
      </c>
      <c r="Y14" s="60">
        <v>5</v>
      </c>
      <c r="Z14" s="47" t="s">
        <v>14</v>
      </c>
      <c r="AA14" s="60">
        <v>5</v>
      </c>
      <c r="AB14" s="47" t="s">
        <v>14</v>
      </c>
      <c r="AC14" s="47">
        <v>84.51</v>
      </c>
      <c r="AD14" s="47" t="s">
        <v>12</v>
      </c>
      <c r="AE14" s="45" t="s">
        <v>90</v>
      </c>
      <c r="AF14" s="72"/>
      <c r="AG14" s="49">
        <v>80.89</v>
      </c>
      <c r="AH14" s="49" t="s">
        <v>106</v>
      </c>
    </row>
    <row r="15" spans="1:34" s="49" customFormat="1" ht="17.25" customHeight="1" x14ac:dyDescent="0.2">
      <c r="A15" s="44"/>
      <c r="B15" s="45"/>
      <c r="C15" s="45"/>
      <c r="D15" s="47"/>
      <c r="E15" s="60"/>
      <c r="F15" s="47"/>
      <c r="G15" s="60"/>
      <c r="H15" s="47"/>
      <c r="I15" s="60"/>
      <c r="J15" s="47"/>
      <c r="K15" s="60"/>
      <c r="L15" s="47"/>
      <c r="M15" s="60"/>
      <c r="N15" s="47"/>
      <c r="O15" s="60"/>
      <c r="P15" s="47"/>
      <c r="Q15" s="60"/>
      <c r="R15" s="47"/>
      <c r="S15" s="60"/>
      <c r="T15" s="47"/>
      <c r="U15" s="60"/>
      <c r="V15" s="47"/>
      <c r="W15" s="60"/>
      <c r="X15" s="47"/>
      <c r="Y15" s="60"/>
      <c r="Z15" s="47"/>
      <c r="AA15" s="60"/>
      <c r="AB15" s="47"/>
      <c r="AC15" s="68">
        <f>E14+G14+I14+K14+M14+O14+Q14+S14+U14+W14+Y14+AA14</f>
        <v>84.509999999999991</v>
      </c>
      <c r="AD15" s="47"/>
      <c r="AE15" s="45"/>
      <c r="AF15" s="72"/>
    </row>
    <row r="16" spans="1:34" ht="17.25" customHeight="1" x14ac:dyDescent="0.2">
      <c r="A16" s="19">
        <v>8</v>
      </c>
      <c r="B16" s="20" t="s">
        <v>40</v>
      </c>
      <c r="C16" s="20" t="s">
        <v>96</v>
      </c>
      <c r="D16" s="21">
        <v>2555</v>
      </c>
      <c r="E16" s="65">
        <v>9.42</v>
      </c>
      <c r="F16" s="21" t="s">
        <v>14</v>
      </c>
      <c r="G16" s="65">
        <v>9.24</v>
      </c>
      <c r="H16" s="21" t="s">
        <v>14</v>
      </c>
      <c r="I16" s="65">
        <v>8.6</v>
      </c>
      <c r="J16" s="21" t="s">
        <v>12</v>
      </c>
      <c r="K16" s="65">
        <v>8.25</v>
      </c>
      <c r="L16" s="21" t="s">
        <v>12</v>
      </c>
      <c r="M16" s="92">
        <v>5.68</v>
      </c>
      <c r="N16" s="93" t="s">
        <v>27</v>
      </c>
      <c r="O16" s="65">
        <v>8</v>
      </c>
      <c r="P16" s="21" t="s">
        <v>12</v>
      </c>
      <c r="Q16" s="65">
        <v>5</v>
      </c>
      <c r="R16" s="21" t="s">
        <v>14</v>
      </c>
      <c r="S16" s="65">
        <v>4.9400000000000004</v>
      </c>
      <c r="T16" s="21" t="s">
        <v>14</v>
      </c>
      <c r="U16" s="65">
        <v>5</v>
      </c>
      <c r="V16" s="21" t="s">
        <v>14</v>
      </c>
      <c r="W16" s="65">
        <v>5</v>
      </c>
      <c r="X16" s="21" t="s">
        <v>14</v>
      </c>
      <c r="Y16" s="65">
        <v>5</v>
      </c>
      <c r="Z16" s="21" t="s">
        <v>14</v>
      </c>
      <c r="AA16" s="65">
        <v>4</v>
      </c>
      <c r="AB16" s="21" t="s">
        <v>12</v>
      </c>
      <c r="AC16" s="21">
        <v>78.13</v>
      </c>
      <c r="AD16" s="21" t="s">
        <v>12</v>
      </c>
      <c r="AE16" s="20" t="s">
        <v>11</v>
      </c>
      <c r="AF16" s="73" t="s">
        <v>88</v>
      </c>
    </row>
    <row r="17" spans="1:34" ht="17.25" customHeight="1" x14ac:dyDescent="0.2">
      <c r="A17" s="11">
        <v>9</v>
      </c>
      <c r="B17" s="12" t="s">
        <v>41</v>
      </c>
      <c r="C17" s="12" t="s">
        <v>3</v>
      </c>
      <c r="D17" s="13">
        <v>2554</v>
      </c>
      <c r="E17" s="15">
        <v>9.31</v>
      </c>
      <c r="F17" s="13" t="s">
        <v>14</v>
      </c>
      <c r="G17" s="15">
        <v>9.4700000000000006</v>
      </c>
      <c r="H17" s="13" t="s">
        <v>14</v>
      </c>
      <c r="I17" s="15">
        <v>9.25</v>
      </c>
      <c r="J17" s="13" t="s">
        <v>14</v>
      </c>
      <c r="K17" s="15">
        <v>8.7799999999999994</v>
      </c>
      <c r="L17" s="13" t="s">
        <v>12</v>
      </c>
      <c r="M17" s="15">
        <v>11.14</v>
      </c>
      <c r="N17" s="13" t="s">
        <v>13</v>
      </c>
      <c r="O17" s="15">
        <v>8</v>
      </c>
      <c r="P17" s="13" t="s">
        <v>12</v>
      </c>
      <c r="Q17" s="15">
        <v>4.8</v>
      </c>
      <c r="R17" s="13" t="s">
        <v>14</v>
      </c>
      <c r="S17" s="15">
        <v>5</v>
      </c>
      <c r="T17" s="13" t="s">
        <v>14</v>
      </c>
      <c r="U17" s="15">
        <v>5</v>
      </c>
      <c r="V17" s="13" t="s">
        <v>14</v>
      </c>
      <c r="W17" s="15">
        <v>5</v>
      </c>
      <c r="X17" s="13" t="s">
        <v>14</v>
      </c>
      <c r="Y17" s="15">
        <v>5</v>
      </c>
      <c r="Z17" s="13" t="s">
        <v>14</v>
      </c>
      <c r="AA17" s="15">
        <v>4</v>
      </c>
      <c r="AB17" s="13" t="s">
        <v>12</v>
      </c>
      <c r="AC17" s="13">
        <v>85.75</v>
      </c>
      <c r="AD17" s="13" t="s">
        <v>12</v>
      </c>
      <c r="AE17" s="12" t="s">
        <v>10</v>
      </c>
      <c r="AF17" s="71"/>
    </row>
    <row r="18" spans="1:34" ht="17.25" customHeight="1" x14ac:dyDescent="0.2">
      <c r="A18" s="11">
        <v>10</v>
      </c>
      <c r="B18" s="12" t="s">
        <v>42</v>
      </c>
      <c r="C18" s="12" t="s">
        <v>99</v>
      </c>
      <c r="D18" s="13">
        <v>2555</v>
      </c>
      <c r="E18" s="15">
        <v>9.57</v>
      </c>
      <c r="F18" s="13" t="s">
        <v>14</v>
      </c>
      <c r="G18" s="15">
        <v>9.3800000000000008</v>
      </c>
      <c r="H18" s="13" t="s">
        <v>14</v>
      </c>
      <c r="I18" s="15">
        <v>8.9</v>
      </c>
      <c r="J18" s="13" t="s">
        <v>12</v>
      </c>
      <c r="K18" s="15">
        <v>8.85</v>
      </c>
      <c r="L18" s="13" t="s">
        <v>12</v>
      </c>
      <c r="M18" s="15">
        <v>9.43</v>
      </c>
      <c r="N18" s="13" t="s">
        <v>13</v>
      </c>
      <c r="O18" s="15">
        <v>9</v>
      </c>
      <c r="P18" s="13" t="s">
        <v>14</v>
      </c>
      <c r="Q18" s="15">
        <v>5</v>
      </c>
      <c r="R18" s="13" t="s">
        <v>14</v>
      </c>
      <c r="S18" s="15">
        <v>4.97</v>
      </c>
      <c r="T18" s="13" t="s">
        <v>14</v>
      </c>
      <c r="U18" s="15">
        <v>5</v>
      </c>
      <c r="V18" s="13" t="s">
        <v>14</v>
      </c>
      <c r="W18" s="15">
        <v>5</v>
      </c>
      <c r="X18" s="13" t="s">
        <v>14</v>
      </c>
      <c r="Y18" s="15">
        <v>5</v>
      </c>
      <c r="Z18" s="13" t="s">
        <v>14</v>
      </c>
      <c r="AA18" s="15">
        <v>5</v>
      </c>
      <c r="AB18" s="13" t="s">
        <v>14</v>
      </c>
      <c r="AC18" s="15">
        <v>85.1</v>
      </c>
      <c r="AD18" s="13" t="s">
        <v>12</v>
      </c>
      <c r="AE18" s="12" t="s">
        <v>10</v>
      </c>
      <c r="AF18" s="71"/>
    </row>
    <row r="19" spans="1:34" s="49" customFormat="1" ht="17.25" customHeight="1" x14ac:dyDescent="0.2">
      <c r="A19" s="44">
        <v>11</v>
      </c>
      <c r="B19" s="45" t="s">
        <v>43</v>
      </c>
      <c r="C19" s="45" t="s">
        <v>97</v>
      </c>
      <c r="D19" s="47">
        <v>2555</v>
      </c>
      <c r="E19" s="60">
        <v>9.91</v>
      </c>
      <c r="F19" s="47" t="s">
        <v>14</v>
      </c>
      <c r="G19" s="60">
        <v>9.8699999999999992</v>
      </c>
      <c r="H19" s="47" t="s">
        <v>14</v>
      </c>
      <c r="I19" s="60">
        <v>8.74</v>
      </c>
      <c r="J19" s="47" t="s">
        <v>12</v>
      </c>
      <c r="K19" s="60">
        <v>8.94</v>
      </c>
      <c r="L19" s="47" t="s">
        <v>12</v>
      </c>
      <c r="M19" s="60">
        <v>9.58</v>
      </c>
      <c r="N19" s="47" t="s">
        <v>13</v>
      </c>
      <c r="O19" s="60">
        <v>8</v>
      </c>
      <c r="P19" s="47" t="s">
        <v>12</v>
      </c>
      <c r="Q19" s="60">
        <v>5</v>
      </c>
      <c r="R19" s="47" t="s">
        <v>14</v>
      </c>
      <c r="S19" s="60">
        <v>4.9400000000000004</v>
      </c>
      <c r="T19" s="47" t="s">
        <v>14</v>
      </c>
      <c r="U19" s="60">
        <v>5</v>
      </c>
      <c r="V19" s="47" t="s">
        <v>14</v>
      </c>
      <c r="W19" s="60">
        <v>5</v>
      </c>
      <c r="X19" s="47" t="s">
        <v>14</v>
      </c>
      <c r="Y19" s="60">
        <v>5</v>
      </c>
      <c r="Z19" s="47" t="s">
        <v>14</v>
      </c>
      <c r="AA19" s="60">
        <v>4</v>
      </c>
      <c r="AB19" s="47" t="s">
        <v>12</v>
      </c>
      <c r="AC19" s="59">
        <v>83.98</v>
      </c>
      <c r="AD19" s="47" t="s">
        <v>12</v>
      </c>
      <c r="AE19" s="45" t="s">
        <v>90</v>
      </c>
      <c r="AF19" s="72"/>
      <c r="AG19" s="5">
        <v>81.92</v>
      </c>
      <c r="AH19" s="49" t="s">
        <v>110</v>
      </c>
    </row>
    <row r="20" spans="1:34" s="49" customFormat="1" ht="17.25" customHeight="1" x14ac:dyDescent="0.2">
      <c r="A20" s="44"/>
      <c r="B20" s="45"/>
      <c r="C20" s="45"/>
      <c r="D20" s="47"/>
      <c r="E20" s="60"/>
      <c r="F20" s="47"/>
      <c r="G20" s="60"/>
      <c r="H20" s="47"/>
      <c r="I20" s="60"/>
      <c r="J20" s="47"/>
      <c r="K20" s="60"/>
      <c r="L20" s="47"/>
      <c r="M20" s="60"/>
      <c r="N20" s="47"/>
      <c r="O20" s="60"/>
      <c r="P20" s="47"/>
      <c r="Q20" s="60"/>
      <c r="R20" s="47"/>
      <c r="S20" s="60"/>
      <c r="T20" s="47"/>
      <c r="U20" s="60"/>
      <c r="V20" s="47"/>
      <c r="W20" s="60"/>
      <c r="X20" s="47"/>
      <c r="Y20" s="60"/>
      <c r="Z20" s="47"/>
      <c r="AA20" s="60"/>
      <c r="AB20" s="47"/>
      <c r="AC20" s="68">
        <f>E19+G19+I19+K19+M19+O19+Q19+S19+U19+W19+Y19+AA19</f>
        <v>83.98</v>
      </c>
      <c r="AD20" s="47"/>
      <c r="AE20" s="45"/>
      <c r="AF20" s="72"/>
      <c r="AG20" s="5"/>
    </row>
    <row r="21" spans="1:34" s="49" customFormat="1" ht="17.25" customHeight="1" x14ac:dyDescent="0.2">
      <c r="A21" s="44">
        <v>12</v>
      </c>
      <c r="B21" s="45" t="s">
        <v>44</v>
      </c>
      <c r="C21" s="45" t="s">
        <v>100</v>
      </c>
      <c r="D21" s="47">
        <v>2555</v>
      </c>
      <c r="E21" s="60">
        <v>9.86</v>
      </c>
      <c r="F21" s="47" t="s">
        <v>14</v>
      </c>
      <c r="G21" s="60">
        <v>9.8800000000000008</v>
      </c>
      <c r="H21" s="47" t="s">
        <v>14</v>
      </c>
      <c r="I21" s="60">
        <v>9.32</v>
      </c>
      <c r="J21" s="47" t="s">
        <v>14</v>
      </c>
      <c r="K21" s="60">
        <v>8.7100000000000009</v>
      </c>
      <c r="L21" s="47" t="s">
        <v>12</v>
      </c>
      <c r="M21" s="60">
        <v>8.3000000000000007</v>
      </c>
      <c r="N21" s="47" t="s">
        <v>13</v>
      </c>
      <c r="O21" s="60">
        <v>8</v>
      </c>
      <c r="P21" s="47" t="s">
        <v>12</v>
      </c>
      <c r="Q21" s="60">
        <v>4.5</v>
      </c>
      <c r="R21" s="47" t="s">
        <v>14</v>
      </c>
      <c r="S21" s="60">
        <v>5</v>
      </c>
      <c r="T21" s="47" t="s">
        <v>14</v>
      </c>
      <c r="U21" s="60">
        <v>5</v>
      </c>
      <c r="V21" s="47" t="s">
        <v>14</v>
      </c>
      <c r="W21" s="60">
        <v>5</v>
      </c>
      <c r="X21" s="47" t="s">
        <v>14</v>
      </c>
      <c r="Y21" s="60">
        <v>5</v>
      </c>
      <c r="Z21" s="47" t="s">
        <v>14</v>
      </c>
      <c r="AA21" s="60">
        <v>4</v>
      </c>
      <c r="AB21" s="47" t="s">
        <v>12</v>
      </c>
      <c r="AC21" s="47">
        <v>82.57</v>
      </c>
      <c r="AD21" s="47" t="s">
        <v>12</v>
      </c>
      <c r="AE21" s="45" t="s">
        <v>90</v>
      </c>
      <c r="AF21" s="72"/>
      <c r="AG21" s="49">
        <v>79.040000000000006</v>
      </c>
      <c r="AH21" s="49" t="s">
        <v>109</v>
      </c>
    </row>
    <row r="22" spans="1:34" s="49" customFormat="1" ht="17.25" customHeight="1" x14ac:dyDescent="0.2">
      <c r="A22" s="44"/>
      <c r="B22" s="45"/>
      <c r="C22" s="45"/>
      <c r="D22" s="47"/>
      <c r="E22" s="60"/>
      <c r="F22" s="47"/>
      <c r="G22" s="60"/>
      <c r="H22" s="47"/>
      <c r="I22" s="60"/>
      <c r="J22" s="47"/>
      <c r="K22" s="60"/>
      <c r="L22" s="47"/>
      <c r="M22" s="60"/>
      <c r="N22" s="47"/>
      <c r="O22" s="60"/>
      <c r="P22" s="47"/>
      <c r="Q22" s="60"/>
      <c r="R22" s="47"/>
      <c r="S22" s="60"/>
      <c r="T22" s="47"/>
      <c r="U22" s="60"/>
      <c r="V22" s="47"/>
      <c r="W22" s="60"/>
      <c r="X22" s="47"/>
      <c r="Y22" s="60"/>
      <c r="Z22" s="47"/>
      <c r="AA22" s="60"/>
      <c r="AB22" s="47"/>
      <c r="AC22" s="68">
        <f>E21+G21+I21+K21+M21+O21+Q21+S21+U21+W21+Y21+AA21</f>
        <v>82.570000000000007</v>
      </c>
      <c r="AD22" s="47"/>
      <c r="AE22" s="45"/>
      <c r="AF22" s="72"/>
    </row>
    <row r="23" spans="1:34" s="49" customFormat="1" ht="17.25" customHeight="1" x14ac:dyDescent="0.2">
      <c r="A23" s="44">
        <v>13</v>
      </c>
      <c r="B23" s="45" t="s">
        <v>45</v>
      </c>
      <c r="C23" s="45" t="s">
        <v>2</v>
      </c>
      <c r="D23" s="47">
        <v>2554</v>
      </c>
      <c r="E23" s="60">
        <v>9.67</v>
      </c>
      <c r="F23" s="47" t="s">
        <v>14</v>
      </c>
      <c r="G23" s="60">
        <v>9.01</v>
      </c>
      <c r="H23" s="47" t="s">
        <v>14</v>
      </c>
      <c r="I23" s="60">
        <v>8.16</v>
      </c>
      <c r="J23" s="47" t="s">
        <v>12</v>
      </c>
      <c r="K23" s="60">
        <v>8.9499999999999993</v>
      </c>
      <c r="L23" s="47" t="s">
        <v>12</v>
      </c>
      <c r="M23" s="60">
        <v>9.81</v>
      </c>
      <c r="N23" s="47" t="s">
        <v>13</v>
      </c>
      <c r="O23" s="60">
        <v>9</v>
      </c>
      <c r="P23" s="47" t="s">
        <v>14</v>
      </c>
      <c r="Q23" s="60">
        <v>5</v>
      </c>
      <c r="R23" s="47" t="s">
        <v>14</v>
      </c>
      <c r="S23" s="60">
        <v>5</v>
      </c>
      <c r="T23" s="47" t="s">
        <v>14</v>
      </c>
      <c r="U23" s="60">
        <v>5</v>
      </c>
      <c r="V23" s="47" t="s">
        <v>14</v>
      </c>
      <c r="W23" s="60">
        <v>5</v>
      </c>
      <c r="X23" s="47" t="s">
        <v>14</v>
      </c>
      <c r="Y23" s="60">
        <v>5</v>
      </c>
      <c r="Z23" s="47" t="s">
        <v>14</v>
      </c>
      <c r="AA23" s="60">
        <v>4</v>
      </c>
      <c r="AB23" s="47" t="s">
        <v>12</v>
      </c>
      <c r="AC23" s="60">
        <v>83.6</v>
      </c>
      <c r="AD23" s="47" t="s">
        <v>12</v>
      </c>
      <c r="AE23" s="45" t="s">
        <v>90</v>
      </c>
      <c r="AF23" s="72"/>
      <c r="AG23" s="49">
        <v>81.63</v>
      </c>
      <c r="AH23" s="49" t="s">
        <v>108</v>
      </c>
    </row>
    <row r="24" spans="1:34" s="49" customFormat="1" ht="17.25" customHeight="1" x14ac:dyDescent="0.2">
      <c r="A24" s="44"/>
      <c r="B24" s="45"/>
      <c r="C24" s="45"/>
      <c r="D24" s="47"/>
      <c r="E24" s="60"/>
      <c r="F24" s="47"/>
      <c r="G24" s="60"/>
      <c r="H24" s="47"/>
      <c r="I24" s="60"/>
      <c r="J24" s="47"/>
      <c r="K24" s="60"/>
      <c r="L24" s="47"/>
      <c r="M24" s="60"/>
      <c r="N24" s="47"/>
      <c r="O24" s="60"/>
      <c r="P24" s="47"/>
      <c r="Q24" s="60"/>
      <c r="R24" s="47"/>
      <c r="S24" s="60"/>
      <c r="T24" s="47"/>
      <c r="U24" s="60"/>
      <c r="V24" s="47"/>
      <c r="W24" s="60"/>
      <c r="X24" s="47"/>
      <c r="Y24" s="60"/>
      <c r="Z24" s="47"/>
      <c r="AA24" s="60"/>
      <c r="AB24" s="47"/>
      <c r="AC24" s="68">
        <f>E23+G23+I23+K23+M23+O23+Q23+S23+U23+W23+Y23+AA23</f>
        <v>83.6</v>
      </c>
      <c r="AD24" s="47"/>
      <c r="AE24" s="45"/>
      <c r="AF24" s="72"/>
    </row>
    <row r="25" spans="1:34" ht="17.25" customHeight="1" x14ac:dyDescent="0.2">
      <c r="A25" s="11">
        <v>14</v>
      </c>
      <c r="B25" s="12" t="s">
        <v>46</v>
      </c>
      <c r="C25" s="12" t="s">
        <v>96</v>
      </c>
      <c r="D25" s="13">
        <v>2555</v>
      </c>
      <c r="E25" s="15">
        <v>9.69</v>
      </c>
      <c r="F25" s="13" t="s">
        <v>14</v>
      </c>
      <c r="G25" s="15">
        <v>9.67</v>
      </c>
      <c r="H25" s="13" t="s">
        <v>14</v>
      </c>
      <c r="I25" s="15">
        <v>9.35</v>
      </c>
      <c r="J25" s="13" t="s">
        <v>14</v>
      </c>
      <c r="K25" s="15">
        <v>9.39</v>
      </c>
      <c r="L25" s="13" t="s">
        <v>14</v>
      </c>
      <c r="M25" s="15">
        <v>10.59</v>
      </c>
      <c r="N25" s="13" t="s">
        <v>13</v>
      </c>
      <c r="O25" s="15">
        <v>10</v>
      </c>
      <c r="P25" s="13" t="s">
        <v>14</v>
      </c>
      <c r="Q25" s="15">
        <v>5</v>
      </c>
      <c r="R25" s="13" t="s">
        <v>14</v>
      </c>
      <c r="S25" s="15">
        <v>4.95</v>
      </c>
      <c r="T25" s="13" t="s">
        <v>14</v>
      </c>
      <c r="U25" s="15">
        <v>5</v>
      </c>
      <c r="V25" s="13" t="s">
        <v>14</v>
      </c>
      <c r="W25" s="15">
        <v>5</v>
      </c>
      <c r="X25" s="13" t="s">
        <v>14</v>
      </c>
      <c r="Y25" s="15">
        <v>4</v>
      </c>
      <c r="Z25" s="13" t="s">
        <v>12</v>
      </c>
      <c r="AA25" s="15">
        <v>5</v>
      </c>
      <c r="AB25" s="13" t="s">
        <v>14</v>
      </c>
      <c r="AC25" s="13">
        <v>87.67</v>
      </c>
      <c r="AD25" s="13" t="s">
        <v>12</v>
      </c>
      <c r="AE25" s="12" t="s">
        <v>10</v>
      </c>
      <c r="AF25" s="71"/>
    </row>
    <row r="26" spans="1:34" ht="17.25" customHeight="1" x14ac:dyDescent="0.2">
      <c r="A26" s="11">
        <v>15</v>
      </c>
      <c r="B26" s="12" t="s">
        <v>47</v>
      </c>
      <c r="C26" s="12" t="s">
        <v>101</v>
      </c>
      <c r="D26" s="13">
        <v>2557</v>
      </c>
      <c r="E26" s="15">
        <v>9.44</v>
      </c>
      <c r="F26" s="13" t="s">
        <v>14</v>
      </c>
      <c r="G26" s="15">
        <v>9.16</v>
      </c>
      <c r="H26" s="13" t="s">
        <v>14</v>
      </c>
      <c r="I26" s="15">
        <v>9.0500000000000007</v>
      </c>
      <c r="J26" s="13" t="s">
        <v>14</v>
      </c>
      <c r="K26" s="15">
        <v>8.98</v>
      </c>
      <c r="L26" s="13" t="s">
        <v>12</v>
      </c>
      <c r="M26" s="15">
        <v>8.32</v>
      </c>
      <c r="N26" s="13" t="s">
        <v>13</v>
      </c>
      <c r="O26" s="15">
        <v>8</v>
      </c>
      <c r="P26" s="13" t="s">
        <v>12</v>
      </c>
      <c r="Q26" s="15">
        <v>4.8</v>
      </c>
      <c r="R26" s="13" t="s">
        <v>14</v>
      </c>
      <c r="S26" s="15">
        <v>3.54</v>
      </c>
      <c r="T26" s="13" t="s">
        <v>13</v>
      </c>
      <c r="U26" s="15">
        <v>5</v>
      </c>
      <c r="V26" s="13" t="s">
        <v>14</v>
      </c>
      <c r="W26" s="15">
        <v>5</v>
      </c>
      <c r="X26" s="13" t="s">
        <v>14</v>
      </c>
      <c r="Y26" s="15">
        <v>5</v>
      </c>
      <c r="Z26" s="13" t="s">
        <v>14</v>
      </c>
      <c r="AA26" s="15">
        <v>4</v>
      </c>
      <c r="AB26" s="13" t="s">
        <v>12</v>
      </c>
      <c r="AC26" s="13">
        <v>80.290000000000006</v>
      </c>
      <c r="AD26" s="13" t="s">
        <v>12</v>
      </c>
      <c r="AE26" s="12" t="s">
        <v>10</v>
      </c>
      <c r="AF26" s="71"/>
    </row>
    <row r="27" spans="1:34" ht="17.25" customHeight="1" x14ac:dyDescent="0.2">
      <c r="A27" s="22">
        <v>16</v>
      </c>
      <c r="B27" s="23" t="s">
        <v>48</v>
      </c>
      <c r="C27" s="23" t="s">
        <v>114</v>
      </c>
      <c r="D27" s="24">
        <v>2557</v>
      </c>
      <c r="E27" s="66">
        <v>9.74</v>
      </c>
      <c r="F27" s="24" t="s">
        <v>14</v>
      </c>
      <c r="G27" s="66">
        <v>9.6999999999999993</v>
      </c>
      <c r="H27" s="24" t="s">
        <v>14</v>
      </c>
      <c r="I27" s="66">
        <v>8.9600000000000009</v>
      </c>
      <c r="J27" s="24" t="s">
        <v>12</v>
      </c>
      <c r="K27" s="66">
        <v>8.98</v>
      </c>
      <c r="L27" s="24" t="s">
        <v>12</v>
      </c>
      <c r="M27" s="68">
        <v>8.4</v>
      </c>
      <c r="N27" s="24" t="s">
        <v>13</v>
      </c>
      <c r="O27" s="66">
        <v>8</v>
      </c>
      <c r="P27" s="24" t="s">
        <v>12</v>
      </c>
      <c r="Q27" s="68">
        <v>4.8</v>
      </c>
      <c r="R27" s="24" t="s">
        <v>13</v>
      </c>
      <c r="S27" s="68">
        <v>4.75</v>
      </c>
      <c r="T27" s="24" t="s">
        <v>13</v>
      </c>
      <c r="U27" s="66">
        <v>4</v>
      </c>
      <c r="V27" s="24" t="s">
        <v>12</v>
      </c>
      <c r="W27" s="66">
        <v>5</v>
      </c>
      <c r="X27" s="24" t="s">
        <v>14</v>
      </c>
      <c r="Y27" s="66">
        <v>4.5</v>
      </c>
      <c r="Z27" s="24" t="s">
        <v>14</v>
      </c>
      <c r="AA27" s="66">
        <v>4</v>
      </c>
      <c r="AB27" s="24" t="s">
        <v>12</v>
      </c>
      <c r="AC27" s="68">
        <f>E27+G27+I27+K27+M27+O27+Q27+S27+U27+W27+Y27+AA27</f>
        <v>80.829999999999984</v>
      </c>
      <c r="AD27" s="24" t="s">
        <v>12</v>
      </c>
      <c r="AE27" s="31" t="s">
        <v>90</v>
      </c>
      <c r="AF27" s="72"/>
      <c r="AH27" s="5">
        <v>2558</v>
      </c>
    </row>
    <row r="28" spans="1:34" s="49" customFormat="1" ht="17.25" customHeight="1" x14ac:dyDescent="0.2">
      <c r="A28" s="44">
        <v>17</v>
      </c>
      <c r="B28" s="45" t="s">
        <v>49</v>
      </c>
      <c r="C28" s="45"/>
      <c r="D28" s="47">
        <v>2556</v>
      </c>
      <c r="E28" s="60">
        <v>9.69</v>
      </c>
      <c r="F28" s="47" t="s">
        <v>14</v>
      </c>
      <c r="G28" s="60">
        <v>9.76</v>
      </c>
      <c r="H28" s="47" t="s">
        <v>14</v>
      </c>
      <c r="I28" s="60">
        <v>9.44</v>
      </c>
      <c r="J28" s="47" t="s">
        <v>14</v>
      </c>
      <c r="K28" s="60">
        <v>8.82</v>
      </c>
      <c r="L28" s="47" t="s">
        <v>12</v>
      </c>
      <c r="M28" s="69">
        <v>10.61</v>
      </c>
      <c r="N28" s="47" t="s">
        <v>13</v>
      </c>
      <c r="O28" s="60">
        <v>10</v>
      </c>
      <c r="P28" s="47" t="s">
        <v>14</v>
      </c>
      <c r="Q28" s="60">
        <v>5</v>
      </c>
      <c r="R28" s="47" t="s">
        <v>14</v>
      </c>
      <c r="S28" s="60">
        <v>4.8600000000000003</v>
      </c>
      <c r="T28" s="47" t="s">
        <v>14</v>
      </c>
      <c r="U28" s="60">
        <v>5</v>
      </c>
      <c r="V28" s="47" t="s">
        <v>14</v>
      </c>
      <c r="W28" s="60">
        <v>5</v>
      </c>
      <c r="X28" s="47" t="s">
        <v>14</v>
      </c>
      <c r="Y28" s="60">
        <v>5</v>
      </c>
      <c r="Z28" s="47" t="s">
        <v>14</v>
      </c>
      <c r="AA28" s="60">
        <v>4</v>
      </c>
      <c r="AB28" s="47" t="s">
        <v>12</v>
      </c>
      <c r="AC28" s="47">
        <v>87.18</v>
      </c>
      <c r="AD28" s="47" t="s">
        <v>12</v>
      </c>
      <c r="AE28" s="45" t="s">
        <v>90</v>
      </c>
      <c r="AF28" s="72"/>
      <c r="AG28" s="49">
        <v>82.56</v>
      </c>
      <c r="AH28" s="49" t="s">
        <v>109</v>
      </c>
    </row>
    <row r="29" spans="1:34" ht="17.25" customHeight="1" x14ac:dyDescent="0.2">
      <c r="A29" s="19">
        <v>18</v>
      </c>
      <c r="B29" s="20" t="s">
        <v>138</v>
      </c>
      <c r="C29" s="20"/>
      <c r="D29" s="21">
        <v>2555</v>
      </c>
      <c r="E29" s="65">
        <v>9.82</v>
      </c>
      <c r="F29" s="21" t="s">
        <v>14</v>
      </c>
      <c r="G29" s="65">
        <v>9.6300000000000008</v>
      </c>
      <c r="H29" s="21" t="s">
        <v>14</v>
      </c>
      <c r="I29" s="65">
        <v>9.36</v>
      </c>
      <c r="J29" s="21" t="s">
        <v>14</v>
      </c>
      <c r="K29" s="65">
        <v>9.67</v>
      </c>
      <c r="L29" s="21" t="s">
        <v>14</v>
      </c>
      <c r="M29" s="92">
        <v>7.04</v>
      </c>
      <c r="N29" s="93" t="s">
        <v>27</v>
      </c>
      <c r="O29" s="65">
        <v>9</v>
      </c>
      <c r="P29" s="21" t="s">
        <v>14</v>
      </c>
      <c r="Q29" s="65">
        <v>4.8</v>
      </c>
      <c r="R29" s="21" t="s">
        <v>14</v>
      </c>
      <c r="S29" s="65">
        <v>4.93</v>
      </c>
      <c r="T29" s="21" t="s">
        <v>14</v>
      </c>
      <c r="U29" s="65">
        <v>5</v>
      </c>
      <c r="V29" s="21" t="s">
        <v>14</v>
      </c>
      <c r="W29" s="65">
        <v>5</v>
      </c>
      <c r="X29" s="21" t="s">
        <v>14</v>
      </c>
      <c r="Y29" s="65">
        <v>4</v>
      </c>
      <c r="Z29" s="21" t="s">
        <v>12</v>
      </c>
      <c r="AA29" s="65">
        <v>4</v>
      </c>
      <c r="AB29" s="21" t="s">
        <v>12</v>
      </c>
      <c r="AC29" s="21">
        <v>82.25</v>
      </c>
      <c r="AD29" s="21" t="s">
        <v>12</v>
      </c>
      <c r="AE29" s="20" t="s">
        <v>11</v>
      </c>
      <c r="AF29" s="73" t="s">
        <v>88</v>
      </c>
    </row>
    <row r="30" spans="1:34" ht="17.25" customHeight="1" x14ac:dyDescent="0.2">
      <c r="A30" s="11">
        <v>19</v>
      </c>
      <c r="B30" s="12" t="s">
        <v>50</v>
      </c>
      <c r="C30" s="12"/>
      <c r="D30" s="13">
        <v>2554</v>
      </c>
      <c r="E30" s="15">
        <v>9.43</v>
      </c>
      <c r="F30" s="13" t="s">
        <v>14</v>
      </c>
      <c r="G30" s="15">
        <v>9.2100000000000009</v>
      </c>
      <c r="H30" s="13" t="s">
        <v>14</v>
      </c>
      <c r="I30" s="15">
        <v>8.5</v>
      </c>
      <c r="J30" s="13" t="s">
        <v>12</v>
      </c>
      <c r="K30" s="15">
        <v>9.3800000000000008</v>
      </c>
      <c r="L30" s="13" t="s">
        <v>14</v>
      </c>
      <c r="M30" s="15">
        <v>10.56</v>
      </c>
      <c r="N30" s="13" t="s">
        <v>13</v>
      </c>
      <c r="O30" s="15">
        <v>10</v>
      </c>
      <c r="P30" s="13" t="s">
        <v>14</v>
      </c>
      <c r="Q30" s="15">
        <v>5</v>
      </c>
      <c r="R30" s="13" t="s">
        <v>14</v>
      </c>
      <c r="S30" s="15">
        <v>4.83</v>
      </c>
      <c r="T30" s="13" t="s">
        <v>14</v>
      </c>
      <c r="U30" s="15">
        <v>4</v>
      </c>
      <c r="V30" s="13" t="s">
        <v>12</v>
      </c>
      <c r="W30" s="15">
        <v>5</v>
      </c>
      <c r="X30" s="13" t="s">
        <v>14</v>
      </c>
      <c r="Y30" s="15">
        <v>5</v>
      </c>
      <c r="Z30" s="13" t="s">
        <v>14</v>
      </c>
      <c r="AA30" s="15">
        <v>5</v>
      </c>
      <c r="AB30" s="13" t="s">
        <v>14</v>
      </c>
      <c r="AC30" s="13">
        <v>85.91</v>
      </c>
      <c r="AD30" s="13" t="s">
        <v>12</v>
      </c>
      <c r="AE30" s="12" t="s">
        <v>10</v>
      </c>
      <c r="AF30" s="71"/>
    </row>
    <row r="31" spans="1:34" ht="17.25" customHeight="1" x14ac:dyDescent="0.2">
      <c r="A31" s="11">
        <v>20</v>
      </c>
      <c r="B31" s="12" t="s">
        <v>51</v>
      </c>
      <c r="C31" s="12"/>
      <c r="D31" s="13">
        <v>2556</v>
      </c>
      <c r="E31" s="15">
        <v>9.25</v>
      </c>
      <c r="F31" s="13" t="s">
        <v>14</v>
      </c>
      <c r="G31" s="15">
        <v>8.9700000000000006</v>
      </c>
      <c r="H31" s="13" t="s">
        <v>12</v>
      </c>
      <c r="I31" s="15">
        <v>8.9700000000000006</v>
      </c>
      <c r="J31" s="13" t="s">
        <v>12</v>
      </c>
      <c r="K31" s="15">
        <v>8.67</v>
      </c>
      <c r="L31" s="13" t="s">
        <v>12</v>
      </c>
      <c r="M31" s="15">
        <v>8.23</v>
      </c>
      <c r="N31" s="13" t="s">
        <v>13</v>
      </c>
      <c r="O31" s="15">
        <v>8</v>
      </c>
      <c r="P31" s="13" t="s">
        <v>12</v>
      </c>
      <c r="Q31" s="15">
        <v>4.3</v>
      </c>
      <c r="R31" s="13" t="s">
        <v>12</v>
      </c>
      <c r="S31" s="15">
        <v>3.75</v>
      </c>
      <c r="T31" s="13" t="s">
        <v>12</v>
      </c>
      <c r="U31" s="15">
        <v>5</v>
      </c>
      <c r="V31" s="13" t="s">
        <v>14</v>
      </c>
      <c r="W31" s="15">
        <v>5</v>
      </c>
      <c r="X31" s="13" t="s">
        <v>14</v>
      </c>
      <c r="Y31" s="15">
        <v>5</v>
      </c>
      <c r="Z31" s="13" t="s">
        <v>14</v>
      </c>
      <c r="AA31" s="15">
        <v>5</v>
      </c>
      <c r="AB31" s="13" t="s">
        <v>14</v>
      </c>
      <c r="AC31" s="13">
        <v>80.14</v>
      </c>
      <c r="AD31" s="13" t="s">
        <v>12</v>
      </c>
      <c r="AE31" s="12" t="s">
        <v>10</v>
      </c>
      <c r="AF31" s="71"/>
    </row>
    <row r="32" spans="1:34" s="49" customFormat="1" ht="17.25" customHeight="1" x14ac:dyDescent="0.2">
      <c r="A32" s="44">
        <v>21</v>
      </c>
      <c r="B32" s="45" t="s">
        <v>52</v>
      </c>
      <c r="C32" s="45"/>
      <c r="D32" s="47">
        <v>2556</v>
      </c>
      <c r="E32" s="60">
        <v>9.77</v>
      </c>
      <c r="F32" s="47" t="s">
        <v>14</v>
      </c>
      <c r="G32" s="60">
        <v>9.6199999999999992</v>
      </c>
      <c r="H32" s="47" t="s">
        <v>14</v>
      </c>
      <c r="I32" s="60">
        <v>9.89</v>
      </c>
      <c r="J32" s="47" t="s">
        <v>14</v>
      </c>
      <c r="K32" s="60">
        <v>8.98</v>
      </c>
      <c r="L32" s="47" t="s">
        <v>12</v>
      </c>
      <c r="M32" s="60">
        <v>10.08</v>
      </c>
      <c r="N32" s="47" t="s">
        <v>13</v>
      </c>
      <c r="O32" s="60">
        <v>10</v>
      </c>
      <c r="P32" s="47" t="s">
        <v>14</v>
      </c>
      <c r="Q32" s="60">
        <v>4.8</v>
      </c>
      <c r="R32" s="47" t="s">
        <v>14</v>
      </c>
      <c r="S32" s="60">
        <v>4.93</v>
      </c>
      <c r="T32" s="47" t="s">
        <v>14</v>
      </c>
      <c r="U32" s="60">
        <v>5</v>
      </c>
      <c r="V32" s="47" t="s">
        <v>14</v>
      </c>
      <c r="W32" s="60">
        <v>5</v>
      </c>
      <c r="X32" s="47" t="s">
        <v>14</v>
      </c>
      <c r="Y32" s="60">
        <v>5</v>
      </c>
      <c r="Z32" s="47" t="s">
        <v>14</v>
      </c>
      <c r="AA32" s="60">
        <v>5</v>
      </c>
      <c r="AB32" s="47" t="s">
        <v>14</v>
      </c>
      <c r="AC32" s="47">
        <v>88.07</v>
      </c>
      <c r="AD32" s="47" t="s">
        <v>12</v>
      </c>
      <c r="AE32" s="45" t="s">
        <v>90</v>
      </c>
      <c r="AF32" s="72"/>
      <c r="AG32" s="49">
        <v>84.01</v>
      </c>
      <c r="AH32" s="49" t="s">
        <v>111</v>
      </c>
    </row>
    <row r="33" spans="1:34" s="49" customFormat="1" ht="17.25" customHeight="1" x14ac:dyDescent="0.2">
      <c r="A33" s="44"/>
      <c r="B33" s="45"/>
      <c r="C33" s="45"/>
      <c r="D33" s="47"/>
      <c r="E33" s="60"/>
      <c r="F33" s="47"/>
      <c r="G33" s="60"/>
      <c r="H33" s="47"/>
      <c r="I33" s="60"/>
      <c r="J33" s="47"/>
      <c r="K33" s="60"/>
      <c r="L33" s="47"/>
      <c r="M33" s="60"/>
      <c r="N33" s="47"/>
      <c r="O33" s="60"/>
      <c r="P33" s="47"/>
      <c r="Q33" s="60"/>
      <c r="R33" s="47"/>
      <c r="S33" s="60"/>
      <c r="T33" s="47"/>
      <c r="U33" s="60"/>
      <c r="V33" s="47"/>
      <c r="W33" s="60"/>
      <c r="X33" s="47"/>
      <c r="Y33" s="60"/>
      <c r="Z33" s="47"/>
      <c r="AA33" s="60"/>
      <c r="AB33" s="47"/>
      <c r="AC33" s="68">
        <f>E32+G32+I32+K32+M32+O32+Q32+S32+U32+W32+Y32+AA32</f>
        <v>88.07</v>
      </c>
      <c r="AD33" s="47"/>
      <c r="AE33" s="45"/>
      <c r="AF33" s="72"/>
    </row>
    <row r="34" spans="1:34" ht="17.25" customHeight="1" x14ac:dyDescent="0.2">
      <c r="A34" s="11">
        <v>22</v>
      </c>
      <c r="B34" s="12" t="s">
        <v>53</v>
      </c>
      <c r="C34" s="12"/>
      <c r="D34" s="13">
        <v>2555</v>
      </c>
      <c r="E34" s="15">
        <v>9.74</v>
      </c>
      <c r="F34" s="13" t="s">
        <v>14</v>
      </c>
      <c r="G34" s="15">
        <v>9.42</v>
      </c>
      <c r="H34" s="13" t="s">
        <v>14</v>
      </c>
      <c r="I34" s="15">
        <v>8.61</v>
      </c>
      <c r="J34" s="13" t="s">
        <v>12</v>
      </c>
      <c r="K34" s="15">
        <v>7.92</v>
      </c>
      <c r="L34" s="13" t="s">
        <v>12</v>
      </c>
      <c r="M34" s="15">
        <v>8.66</v>
      </c>
      <c r="N34" s="13" t="s">
        <v>13</v>
      </c>
      <c r="O34" s="15">
        <v>8</v>
      </c>
      <c r="P34" s="13" t="s">
        <v>12</v>
      </c>
      <c r="Q34" s="15">
        <v>5</v>
      </c>
      <c r="R34" s="13" t="s">
        <v>14</v>
      </c>
      <c r="S34" s="15">
        <v>4.9800000000000004</v>
      </c>
      <c r="T34" s="13" t="s">
        <v>14</v>
      </c>
      <c r="U34" s="15">
        <v>5</v>
      </c>
      <c r="V34" s="13" t="s">
        <v>14</v>
      </c>
      <c r="W34" s="15">
        <v>4</v>
      </c>
      <c r="X34" s="13" t="s">
        <v>12</v>
      </c>
      <c r="Y34" s="15">
        <v>5</v>
      </c>
      <c r="Z34" s="13" t="s">
        <v>14</v>
      </c>
      <c r="AA34" s="15">
        <v>4</v>
      </c>
      <c r="AB34" s="13" t="s">
        <v>12</v>
      </c>
      <c r="AC34" s="13">
        <v>80.33</v>
      </c>
      <c r="AD34" s="13" t="s">
        <v>12</v>
      </c>
      <c r="AE34" s="12" t="s">
        <v>10</v>
      </c>
      <c r="AF34" s="71"/>
    </row>
    <row r="35" spans="1:34" ht="17.25" customHeight="1" x14ac:dyDescent="0.2">
      <c r="A35" s="11">
        <v>23</v>
      </c>
      <c r="B35" s="12" t="s">
        <v>54</v>
      </c>
      <c r="C35" s="12"/>
      <c r="D35" s="13">
        <v>2556</v>
      </c>
      <c r="E35" s="15">
        <v>9.5399999999999991</v>
      </c>
      <c r="F35" s="13" t="s">
        <v>14</v>
      </c>
      <c r="G35" s="15">
        <v>9.48</v>
      </c>
      <c r="H35" s="13" t="s">
        <v>14</v>
      </c>
      <c r="I35" s="15">
        <v>9.25</v>
      </c>
      <c r="J35" s="13" t="s">
        <v>14</v>
      </c>
      <c r="K35" s="15">
        <v>9.24</v>
      </c>
      <c r="L35" s="13" t="s">
        <v>14</v>
      </c>
      <c r="M35" s="15">
        <v>13.01</v>
      </c>
      <c r="N35" s="13" t="s">
        <v>12</v>
      </c>
      <c r="O35" s="15">
        <v>10</v>
      </c>
      <c r="P35" s="13" t="s">
        <v>14</v>
      </c>
      <c r="Q35" s="15">
        <v>4.8</v>
      </c>
      <c r="R35" s="13" t="s">
        <v>14</v>
      </c>
      <c r="S35" s="15">
        <v>4.95</v>
      </c>
      <c r="T35" s="13" t="s">
        <v>14</v>
      </c>
      <c r="U35" s="15">
        <v>5</v>
      </c>
      <c r="V35" s="13" t="s">
        <v>14</v>
      </c>
      <c r="W35" s="15">
        <v>5</v>
      </c>
      <c r="X35" s="13" t="s">
        <v>14</v>
      </c>
      <c r="Y35" s="15">
        <v>5</v>
      </c>
      <c r="Z35" s="13" t="s">
        <v>14</v>
      </c>
      <c r="AA35" s="15">
        <v>5</v>
      </c>
      <c r="AB35" s="13" t="s">
        <v>14</v>
      </c>
      <c r="AC35" s="13">
        <v>90.27</v>
      </c>
      <c r="AD35" s="13" t="s">
        <v>14</v>
      </c>
      <c r="AE35" s="12" t="s">
        <v>10</v>
      </c>
      <c r="AF35" s="71"/>
    </row>
    <row r="36" spans="1:34" ht="17.25" customHeight="1" x14ac:dyDescent="0.2">
      <c r="A36" s="19">
        <v>24</v>
      </c>
      <c r="B36" s="20" t="s">
        <v>55</v>
      </c>
      <c r="C36" s="20"/>
      <c r="D36" s="21">
        <v>2555</v>
      </c>
      <c r="E36" s="65">
        <v>9.57</v>
      </c>
      <c r="F36" s="21" t="s">
        <v>14</v>
      </c>
      <c r="G36" s="65">
        <v>7.69</v>
      </c>
      <c r="H36" s="21" t="s">
        <v>12</v>
      </c>
      <c r="I36" s="65">
        <v>7.96</v>
      </c>
      <c r="J36" s="21" t="s">
        <v>12</v>
      </c>
      <c r="K36" s="65">
        <v>7.89</v>
      </c>
      <c r="L36" s="21" t="s">
        <v>12</v>
      </c>
      <c r="M36" s="92">
        <v>7.87</v>
      </c>
      <c r="N36" s="93" t="s">
        <v>27</v>
      </c>
      <c r="O36" s="92">
        <v>6</v>
      </c>
      <c r="P36" s="93" t="s">
        <v>13</v>
      </c>
      <c r="Q36" s="92">
        <v>3.5</v>
      </c>
      <c r="R36" s="93" t="s">
        <v>13</v>
      </c>
      <c r="S36" s="92">
        <v>3.69</v>
      </c>
      <c r="T36" s="93" t="s">
        <v>13</v>
      </c>
      <c r="U36" s="65">
        <v>4</v>
      </c>
      <c r="V36" s="21" t="s">
        <v>12</v>
      </c>
      <c r="W36" s="65">
        <v>4</v>
      </c>
      <c r="X36" s="21" t="s">
        <v>12</v>
      </c>
      <c r="Y36" s="65">
        <v>4</v>
      </c>
      <c r="Z36" s="21" t="s">
        <v>12</v>
      </c>
      <c r="AA36" s="65">
        <v>4</v>
      </c>
      <c r="AB36" s="21" t="s">
        <v>12</v>
      </c>
      <c r="AC36" s="21">
        <v>70.17</v>
      </c>
      <c r="AD36" s="21" t="s">
        <v>13</v>
      </c>
      <c r="AE36" s="20" t="s">
        <v>11</v>
      </c>
      <c r="AF36" s="73" t="s">
        <v>88</v>
      </c>
    </row>
    <row r="37" spans="1:34" ht="17.25" customHeight="1" x14ac:dyDescent="0.2">
      <c r="A37" s="19">
        <v>25</v>
      </c>
      <c r="B37" s="20" t="s">
        <v>56</v>
      </c>
      <c r="C37" s="20"/>
      <c r="D37" s="21">
        <v>2557</v>
      </c>
      <c r="E37" s="65">
        <v>9.5399999999999991</v>
      </c>
      <c r="F37" s="21" t="s">
        <v>14</v>
      </c>
      <c r="G37" s="65">
        <v>9.42</v>
      </c>
      <c r="H37" s="21" t="s">
        <v>14</v>
      </c>
      <c r="I37" s="65">
        <v>8.9499999999999993</v>
      </c>
      <c r="J37" s="21" t="s">
        <v>12</v>
      </c>
      <c r="K37" s="65">
        <v>9.02</v>
      </c>
      <c r="L37" s="21" t="s">
        <v>14</v>
      </c>
      <c r="M37" s="92">
        <v>7.87</v>
      </c>
      <c r="N37" s="93" t="s">
        <v>27</v>
      </c>
      <c r="O37" s="65">
        <v>7</v>
      </c>
      <c r="P37" s="21" t="s">
        <v>13</v>
      </c>
      <c r="Q37" s="65">
        <v>4.3</v>
      </c>
      <c r="R37" s="21" t="s">
        <v>12</v>
      </c>
      <c r="S37" s="65">
        <v>3.67</v>
      </c>
      <c r="T37" s="21" t="s">
        <v>13</v>
      </c>
      <c r="U37" s="65">
        <v>5</v>
      </c>
      <c r="V37" s="21" t="s">
        <v>14</v>
      </c>
      <c r="W37" s="65">
        <v>5</v>
      </c>
      <c r="X37" s="21" t="s">
        <v>14</v>
      </c>
      <c r="Y37" s="65">
        <v>4</v>
      </c>
      <c r="Z37" s="21" t="s">
        <v>12</v>
      </c>
      <c r="AA37" s="65">
        <v>4</v>
      </c>
      <c r="AB37" s="21" t="s">
        <v>12</v>
      </c>
      <c r="AC37" s="21">
        <v>77.77</v>
      </c>
      <c r="AD37" s="21" t="s">
        <v>12</v>
      </c>
      <c r="AE37" s="20" t="s">
        <v>11</v>
      </c>
      <c r="AF37" s="73" t="s">
        <v>88</v>
      </c>
    </row>
    <row r="38" spans="1:34" ht="17.25" customHeight="1" x14ac:dyDescent="0.2">
      <c r="A38" s="11">
        <v>26</v>
      </c>
      <c r="B38" s="12" t="s">
        <v>57</v>
      </c>
      <c r="C38" s="12"/>
      <c r="D38" s="13">
        <v>2555</v>
      </c>
      <c r="E38" s="15">
        <v>9.6300000000000008</v>
      </c>
      <c r="F38" s="13" t="s">
        <v>14</v>
      </c>
      <c r="G38" s="15">
        <v>9.41</v>
      </c>
      <c r="H38" s="13" t="s">
        <v>14</v>
      </c>
      <c r="I38" s="15">
        <v>9.25</v>
      </c>
      <c r="J38" s="13" t="s">
        <v>14</v>
      </c>
      <c r="K38" s="15">
        <v>8.9499999999999993</v>
      </c>
      <c r="L38" s="13" t="s">
        <v>12</v>
      </c>
      <c r="M38" s="15">
        <v>10.51</v>
      </c>
      <c r="N38" s="13" t="s">
        <v>13</v>
      </c>
      <c r="O38" s="15">
        <v>8</v>
      </c>
      <c r="P38" s="13" t="s">
        <v>12</v>
      </c>
      <c r="Q38" s="15">
        <v>3.8</v>
      </c>
      <c r="R38" s="13" t="s">
        <v>12</v>
      </c>
      <c r="S38" s="15">
        <v>4.9800000000000004</v>
      </c>
      <c r="T38" s="13" t="s">
        <v>14</v>
      </c>
      <c r="U38" s="15">
        <v>5</v>
      </c>
      <c r="V38" s="13" t="s">
        <v>14</v>
      </c>
      <c r="W38" s="15">
        <v>5</v>
      </c>
      <c r="X38" s="13" t="s">
        <v>14</v>
      </c>
      <c r="Y38" s="15">
        <v>5</v>
      </c>
      <c r="Z38" s="13" t="s">
        <v>14</v>
      </c>
      <c r="AA38" s="15">
        <v>5</v>
      </c>
      <c r="AB38" s="13" t="s">
        <v>14</v>
      </c>
      <c r="AC38" s="13">
        <v>84.53</v>
      </c>
      <c r="AD38" s="13" t="s">
        <v>12</v>
      </c>
      <c r="AE38" s="12" t="s">
        <v>10</v>
      </c>
      <c r="AF38" s="71"/>
    </row>
    <row r="39" spans="1:34" ht="17.25" customHeight="1" x14ac:dyDescent="0.2">
      <c r="A39" s="11">
        <v>27</v>
      </c>
      <c r="B39" s="14" t="s">
        <v>58</v>
      </c>
      <c r="C39" s="14"/>
      <c r="D39" s="61">
        <v>2554</v>
      </c>
      <c r="E39" s="15">
        <v>9.94</v>
      </c>
      <c r="F39" s="13" t="s">
        <v>14</v>
      </c>
      <c r="G39" s="15">
        <v>9.9</v>
      </c>
      <c r="H39" s="13" t="s">
        <v>14</v>
      </c>
      <c r="I39" s="15">
        <v>9.92</v>
      </c>
      <c r="J39" s="13" t="s">
        <v>14</v>
      </c>
      <c r="K39" s="15">
        <v>9.1</v>
      </c>
      <c r="L39" s="13" t="s">
        <v>14</v>
      </c>
      <c r="M39" s="15">
        <v>9.6300000000000008</v>
      </c>
      <c r="N39" s="13" t="s">
        <v>13</v>
      </c>
      <c r="O39" s="15">
        <v>10</v>
      </c>
      <c r="P39" s="13" t="s">
        <v>14</v>
      </c>
      <c r="Q39" s="15">
        <v>4.8</v>
      </c>
      <c r="R39" s="13" t="s">
        <v>14</v>
      </c>
      <c r="S39" s="15">
        <v>4.84</v>
      </c>
      <c r="T39" s="13" t="s">
        <v>14</v>
      </c>
      <c r="U39" s="15">
        <v>5</v>
      </c>
      <c r="V39" s="13" t="s">
        <v>14</v>
      </c>
      <c r="W39" s="15">
        <v>5</v>
      </c>
      <c r="X39" s="13" t="s">
        <v>14</v>
      </c>
      <c r="Y39" s="15">
        <v>5</v>
      </c>
      <c r="Z39" s="13" t="s">
        <v>14</v>
      </c>
      <c r="AA39" s="15">
        <v>5</v>
      </c>
      <c r="AB39" s="13" t="s">
        <v>14</v>
      </c>
      <c r="AC39" s="13">
        <v>88.13</v>
      </c>
      <c r="AD39" s="13" t="s">
        <v>12</v>
      </c>
      <c r="AE39" s="12" t="s">
        <v>10</v>
      </c>
      <c r="AF39" s="71"/>
    </row>
    <row r="40" spans="1:34" ht="17.25" customHeight="1" x14ac:dyDescent="0.2">
      <c r="A40" s="11">
        <v>28</v>
      </c>
      <c r="B40" s="14" t="s">
        <v>59</v>
      </c>
      <c r="C40" s="14"/>
      <c r="D40" s="61">
        <v>2557</v>
      </c>
      <c r="E40" s="15">
        <v>9.44</v>
      </c>
      <c r="F40" s="13" t="s">
        <v>14</v>
      </c>
      <c r="G40" s="15">
        <v>9.5</v>
      </c>
      <c r="H40" s="13" t="s">
        <v>14</v>
      </c>
      <c r="I40" s="15">
        <v>8.8000000000000007</v>
      </c>
      <c r="J40" s="13" t="s">
        <v>12</v>
      </c>
      <c r="K40" s="15">
        <v>9.19</v>
      </c>
      <c r="L40" s="13" t="s">
        <v>14</v>
      </c>
      <c r="M40" s="15">
        <v>9.6199999999999992</v>
      </c>
      <c r="N40" s="13" t="s">
        <v>13</v>
      </c>
      <c r="O40" s="15">
        <v>8</v>
      </c>
      <c r="P40" s="13" t="s">
        <v>12</v>
      </c>
      <c r="Q40" s="15">
        <v>4.5</v>
      </c>
      <c r="R40" s="13" t="s">
        <v>14</v>
      </c>
      <c r="S40" s="15">
        <v>3.55</v>
      </c>
      <c r="T40" s="13" t="s">
        <v>13</v>
      </c>
      <c r="U40" s="15">
        <v>5</v>
      </c>
      <c r="V40" s="13" t="s">
        <v>14</v>
      </c>
      <c r="W40" s="15">
        <v>5</v>
      </c>
      <c r="X40" s="13" t="s">
        <v>14</v>
      </c>
      <c r="Y40" s="15">
        <v>5</v>
      </c>
      <c r="Z40" s="13" t="s">
        <v>14</v>
      </c>
      <c r="AA40" s="15">
        <v>5</v>
      </c>
      <c r="AB40" s="13" t="s">
        <v>14</v>
      </c>
      <c r="AC40" s="15">
        <v>82.6</v>
      </c>
      <c r="AD40" s="13" t="s">
        <v>12</v>
      </c>
      <c r="AE40" s="12" t="s">
        <v>10</v>
      </c>
      <c r="AF40" s="71"/>
    </row>
    <row r="41" spans="1:34" ht="17.25" customHeight="1" x14ac:dyDescent="0.2">
      <c r="A41" s="11">
        <v>29</v>
      </c>
      <c r="B41" s="14" t="s">
        <v>60</v>
      </c>
      <c r="C41" s="14"/>
      <c r="D41" s="61">
        <v>2554</v>
      </c>
      <c r="E41" s="15">
        <v>9.76</v>
      </c>
      <c r="F41" s="13" t="s">
        <v>14</v>
      </c>
      <c r="G41" s="15">
        <v>9.92</v>
      </c>
      <c r="H41" s="13" t="s">
        <v>14</v>
      </c>
      <c r="I41" s="15">
        <v>9.7899999999999991</v>
      </c>
      <c r="J41" s="13" t="s">
        <v>14</v>
      </c>
      <c r="K41" s="15">
        <v>9</v>
      </c>
      <c r="L41" s="13" t="s">
        <v>14</v>
      </c>
      <c r="M41" s="15">
        <v>8.02</v>
      </c>
      <c r="N41" s="13" t="s">
        <v>13</v>
      </c>
      <c r="O41" s="15">
        <v>9</v>
      </c>
      <c r="P41" s="13" t="s">
        <v>14</v>
      </c>
      <c r="Q41" s="15">
        <v>4.0999999999999996</v>
      </c>
      <c r="R41" s="13" t="s">
        <v>12</v>
      </c>
      <c r="S41" s="15">
        <v>3.49</v>
      </c>
      <c r="T41" s="13" t="s">
        <v>13</v>
      </c>
      <c r="U41" s="15">
        <v>4</v>
      </c>
      <c r="V41" s="13" t="s">
        <v>12</v>
      </c>
      <c r="W41" s="15">
        <v>4</v>
      </c>
      <c r="X41" s="13" t="s">
        <v>12</v>
      </c>
      <c r="Y41" s="15">
        <v>5</v>
      </c>
      <c r="Z41" s="13" t="s">
        <v>14</v>
      </c>
      <c r="AA41" s="15">
        <v>4</v>
      </c>
      <c r="AB41" s="13" t="s">
        <v>12</v>
      </c>
      <c r="AC41" s="13">
        <v>80.08</v>
      </c>
      <c r="AD41" s="13" t="s">
        <v>12</v>
      </c>
      <c r="AE41" s="12" t="s">
        <v>10</v>
      </c>
      <c r="AF41" s="71"/>
    </row>
    <row r="42" spans="1:34" ht="17.25" customHeight="1" x14ac:dyDescent="0.2">
      <c r="A42" s="11">
        <v>30</v>
      </c>
      <c r="B42" s="14" t="s">
        <v>61</v>
      </c>
      <c r="C42" s="14"/>
      <c r="D42" s="61">
        <v>2555</v>
      </c>
      <c r="E42" s="15">
        <v>9.43</v>
      </c>
      <c r="F42" s="13" t="s">
        <v>14</v>
      </c>
      <c r="G42" s="15">
        <v>9.6199999999999992</v>
      </c>
      <c r="H42" s="13" t="s">
        <v>14</v>
      </c>
      <c r="I42" s="15">
        <v>9.93</v>
      </c>
      <c r="J42" s="13" t="s">
        <v>14</v>
      </c>
      <c r="K42" s="15">
        <v>9.4499999999999993</v>
      </c>
      <c r="L42" s="13" t="s">
        <v>14</v>
      </c>
      <c r="M42" s="15">
        <v>8.65</v>
      </c>
      <c r="N42" s="13" t="s">
        <v>13</v>
      </c>
      <c r="O42" s="15">
        <v>10</v>
      </c>
      <c r="P42" s="13" t="s">
        <v>14</v>
      </c>
      <c r="Q42" s="15">
        <v>5</v>
      </c>
      <c r="R42" s="13" t="s">
        <v>14</v>
      </c>
      <c r="S42" s="15">
        <v>4.6900000000000004</v>
      </c>
      <c r="T42" s="13" t="s">
        <v>14</v>
      </c>
      <c r="U42" s="15">
        <v>5</v>
      </c>
      <c r="V42" s="13" t="s">
        <v>14</v>
      </c>
      <c r="W42" s="15">
        <v>5</v>
      </c>
      <c r="X42" s="13" t="s">
        <v>14</v>
      </c>
      <c r="Y42" s="15">
        <v>5</v>
      </c>
      <c r="Z42" s="13" t="s">
        <v>14</v>
      </c>
      <c r="AA42" s="15">
        <v>5</v>
      </c>
      <c r="AB42" s="13" t="s">
        <v>14</v>
      </c>
      <c r="AC42" s="13">
        <v>86.77</v>
      </c>
      <c r="AD42" s="13" t="s">
        <v>12</v>
      </c>
      <c r="AE42" s="12" t="s">
        <v>10</v>
      </c>
      <c r="AF42" s="71"/>
    </row>
    <row r="43" spans="1:34" s="49" customFormat="1" ht="17.25" customHeight="1" x14ac:dyDescent="0.2">
      <c r="A43" s="44">
        <v>31</v>
      </c>
      <c r="B43" s="51" t="s">
        <v>62</v>
      </c>
      <c r="C43" s="51"/>
      <c r="D43" s="62">
        <v>2556</v>
      </c>
      <c r="E43" s="60">
        <v>9.5</v>
      </c>
      <c r="F43" s="47" t="s">
        <v>14</v>
      </c>
      <c r="G43" s="60">
        <v>9.34</v>
      </c>
      <c r="H43" s="47" t="s">
        <v>14</v>
      </c>
      <c r="I43" s="60">
        <v>9.2100000000000009</v>
      </c>
      <c r="J43" s="47" t="s">
        <v>14</v>
      </c>
      <c r="K43" s="60">
        <v>8.5</v>
      </c>
      <c r="L43" s="47" t="s">
        <v>12</v>
      </c>
      <c r="M43" s="60">
        <v>8.4600000000000009</v>
      </c>
      <c r="N43" s="47" t="s">
        <v>13</v>
      </c>
      <c r="O43" s="60">
        <v>8</v>
      </c>
      <c r="P43" s="47" t="s">
        <v>12</v>
      </c>
      <c r="Q43" s="60">
        <v>4.8</v>
      </c>
      <c r="R43" s="47" t="s">
        <v>14</v>
      </c>
      <c r="S43" s="60">
        <v>4.6500000000000004</v>
      </c>
      <c r="T43" s="47" t="s">
        <v>14</v>
      </c>
      <c r="U43" s="60">
        <v>5</v>
      </c>
      <c r="V43" s="47" t="s">
        <v>14</v>
      </c>
      <c r="W43" s="60">
        <v>5</v>
      </c>
      <c r="X43" s="47" t="s">
        <v>14</v>
      </c>
      <c r="Y43" s="60">
        <v>5</v>
      </c>
      <c r="Z43" s="47" t="s">
        <v>14</v>
      </c>
      <c r="AA43" s="60">
        <v>4</v>
      </c>
      <c r="AB43" s="47" t="s">
        <v>12</v>
      </c>
      <c r="AC43" s="47">
        <v>81.459999999999994</v>
      </c>
      <c r="AD43" s="47" t="s">
        <v>12</v>
      </c>
      <c r="AE43" s="45" t="s">
        <v>90</v>
      </c>
      <c r="AF43" s="72"/>
      <c r="AG43" s="49">
        <v>80.05</v>
      </c>
      <c r="AH43" s="49" t="s">
        <v>112</v>
      </c>
    </row>
    <row r="44" spans="1:34" s="49" customFormat="1" ht="17.25" customHeight="1" x14ac:dyDescent="0.2">
      <c r="A44" s="44"/>
      <c r="B44" s="51"/>
      <c r="C44" s="51"/>
      <c r="D44" s="62"/>
      <c r="E44" s="60"/>
      <c r="F44" s="47"/>
      <c r="G44" s="60"/>
      <c r="H44" s="47"/>
      <c r="I44" s="60"/>
      <c r="J44" s="47"/>
      <c r="K44" s="60"/>
      <c r="L44" s="47"/>
      <c r="M44" s="60"/>
      <c r="N44" s="47"/>
      <c r="O44" s="60"/>
      <c r="P44" s="47"/>
      <c r="Q44" s="60"/>
      <c r="R44" s="47"/>
      <c r="S44" s="60"/>
      <c r="T44" s="47"/>
      <c r="U44" s="60"/>
      <c r="V44" s="47"/>
      <c r="W44" s="60"/>
      <c r="X44" s="47"/>
      <c r="Y44" s="60"/>
      <c r="Z44" s="47"/>
      <c r="AA44" s="60"/>
      <c r="AB44" s="47"/>
      <c r="AC44" s="68">
        <f>E43+G43+I43+K43+M43+O43+Q43+S43+U43+W43+Y43+AA43</f>
        <v>81.459999999999994</v>
      </c>
      <c r="AD44" s="47"/>
      <c r="AE44" s="45"/>
      <c r="AF44" s="72"/>
    </row>
    <row r="45" spans="1:34" ht="17.25" customHeight="1" x14ac:dyDescent="0.2">
      <c r="A45" s="11">
        <v>32</v>
      </c>
      <c r="B45" s="14" t="s">
        <v>63</v>
      </c>
      <c r="C45" s="14"/>
      <c r="D45" s="61">
        <v>2555</v>
      </c>
      <c r="E45" s="15">
        <v>9.35</v>
      </c>
      <c r="F45" s="13" t="s">
        <v>14</v>
      </c>
      <c r="G45" s="15">
        <v>9.66</v>
      </c>
      <c r="H45" s="13" t="s">
        <v>14</v>
      </c>
      <c r="I45" s="15">
        <v>9.26</v>
      </c>
      <c r="J45" s="13" t="s">
        <v>14</v>
      </c>
      <c r="K45" s="15">
        <v>8.25</v>
      </c>
      <c r="L45" s="13" t="s">
        <v>12</v>
      </c>
      <c r="M45" s="15">
        <v>8.2799999999999994</v>
      </c>
      <c r="N45" s="13" t="s">
        <v>13</v>
      </c>
      <c r="O45" s="15">
        <v>8</v>
      </c>
      <c r="P45" s="13" t="s">
        <v>12</v>
      </c>
      <c r="Q45" s="15">
        <v>4.8</v>
      </c>
      <c r="R45" s="13" t="s">
        <v>12</v>
      </c>
      <c r="S45" s="15">
        <v>4.6900000000000004</v>
      </c>
      <c r="T45" s="13" t="s">
        <v>14</v>
      </c>
      <c r="U45" s="15">
        <v>5</v>
      </c>
      <c r="V45" s="13" t="s">
        <v>14</v>
      </c>
      <c r="W45" s="15">
        <v>5</v>
      </c>
      <c r="X45" s="13" t="s">
        <v>14</v>
      </c>
      <c r="Y45" s="15">
        <v>5</v>
      </c>
      <c r="Z45" s="13" t="s">
        <v>14</v>
      </c>
      <c r="AA45" s="15">
        <v>5</v>
      </c>
      <c r="AB45" s="13" t="s">
        <v>14</v>
      </c>
      <c r="AC45" s="13">
        <v>82.29</v>
      </c>
      <c r="AD45" s="13" t="s">
        <v>12</v>
      </c>
      <c r="AE45" s="12" t="s">
        <v>10</v>
      </c>
      <c r="AF45" s="71"/>
    </row>
    <row r="46" spans="1:34" ht="17.25" customHeight="1" x14ac:dyDescent="0.2">
      <c r="A46" s="11">
        <v>33</v>
      </c>
      <c r="B46" s="14" t="s">
        <v>64</v>
      </c>
      <c r="C46" s="14"/>
      <c r="D46" s="61">
        <v>2554</v>
      </c>
      <c r="E46" s="15">
        <v>9.84</v>
      </c>
      <c r="F46" s="13" t="s">
        <v>14</v>
      </c>
      <c r="G46" s="15">
        <v>9.57</v>
      </c>
      <c r="H46" s="13" t="s">
        <v>14</v>
      </c>
      <c r="I46" s="15">
        <v>9.9</v>
      </c>
      <c r="J46" s="13" t="s">
        <v>14</v>
      </c>
      <c r="K46" s="15">
        <v>9.3800000000000008</v>
      </c>
      <c r="L46" s="13" t="s">
        <v>14</v>
      </c>
      <c r="M46" s="15">
        <v>9</v>
      </c>
      <c r="N46" s="13" t="s">
        <v>13</v>
      </c>
      <c r="O46" s="15">
        <v>9</v>
      </c>
      <c r="P46" s="13" t="s">
        <v>14</v>
      </c>
      <c r="Q46" s="15">
        <v>5</v>
      </c>
      <c r="R46" s="13" t="s">
        <v>14</v>
      </c>
      <c r="S46" s="15">
        <v>4.66</v>
      </c>
      <c r="T46" s="13" t="s">
        <v>14</v>
      </c>
      <c r="U46" s="15">
        <v>4</v>
      </c>
      <c r="V46" s="13" t="s">
        <v>12</v>
      </c>
      <c r="W46" s="15">
        <v>4</v>
      </c>
      <c r="X46" s="13" t="s">
        <v>12</v>
      </c>
      <c r="Y46" s="15">
        <v>4.5999999999999996</v>
      </c>
      <c r="Z46" s="13" t="s">
        <v>14</v>
      </c>
      <c r="AA46" s="15">
        <v>4</v>
      </c>
      <c r="AB46" s="13" t="s">
        <v>12</v>
      </c>
      <c r="AC46" s="13">
        <v>83.04</v>
      </c>
      <c r="AD46" s="13" t="s">
        <v>12</v>
      </c>
      <c r="AE46" s="12" t="s">
        <v>10</v>
      </c>
      <c r="AF46" s="71"/>
    </row>
    <row r="47" spans="1:34" ht="17.25" customHeight="1" x14ac:dyDescent="0.2">
      <c r="A47" s="11">
        <v>34</v>
      </c>
      <c r="B47" s="14" t="s">
        <v>65</v>
      </c>
      <c r="C47" s="14"/>
      <c r="D47" s="61">
        <v>2555</v>
      </c>
      <c r="E47" s="15">
        <v>9.6199999999999992</v>
      </c>
      <c r="F47" s="13" t="s">
        <v>14</v>
      </c>
      <c r="G47" s="15">
        <v>9.7799999999999994</v>
      </c>
      <c r="H47" s="13" t="s">
        <v>14</v>
      </c>
      <c r="I47" s="15">
        <v>8.7100000000000009</v>
      </c>
      <c r="J47" s="13" t="s">
        <v>12</v>
      </c>
      <c r="K47" s="15">
        <v>8.43</v>
      </c>
      <c r="L47" s="13" t="s">
        <v>12</v>
      </c>
      <c r="M47" s="15">
        <v>8.3699999999999992</v>
      </c>
      <c r="N47" s="13" t="s">
        <v>13</v>
      </c>
      <c r="O47" s="15">
        <v>8</v>
      </c>
      <c r="P47" s="13" t="s">
        <v>12</v>
      </c>
      <c r="Q47" s="15">
        <v>4.8</v>
      </c>
      <c r="R47" s="13" t="s">
        <v>14</v>
      </c>
      <c r="S47" s="15">
        <v>3.52</v>
      </c>
      <c r="T47" s="13" t="s">
        <v>13</v>
      </c>
      <c r="U47" s="15">
        <v>5</v>
      </c>
      <c r="V47" s="13" t="s">
        <v>14</v>
      </c>
      <c r="W47" s="15">
        <v>5</v>
      </c>
      <c r="X47" s="13" t="s">
        <v>14</v>
      </c>
      <c r="Y47" s="15">
        <v>5</v>
      </c>
      <c r="Z47" s="13" t="s">
        <v>14</v>
      </c>
      <c r="AA47" s="15">
        <v>4</v>
      </c>
      <c r="AB47" s="13" t="s">
        <v>12</v>
      </c>
      <c r="AC47" s="13">
        <v>80.23</v>
      </c>
      <c r="AD47" s="13" t="s">
        <v>12</v>
      </c>
      <c r="AE47" s="12" t="s">
        <v>10</v>
      </c>
      <c r="AF47" s="71"/>
    </row>
    <row r="48" spans="1:34" ht="17.25" customHeight="1" x14ac:dyDescent="0.2">
      <c r="A48" s="11">
        <v>35</v>
      </c>
      <c r="B48" s="14" t="s">
        <v>66</v>
      </c>
      <c r="C48" s="14"/>
      <c r="D48" s="61">
        <v>2557</v>
      </c>
      <c r="E48" s="15">
        <v>9.6300000000000008</v>
      </c>
      <c r="F48" s="13" t="s">
        <v>14</v>
      </c>
      <c r="G48" s="15">
        <v>9.61</v>
      </c>
      <c r="H48" s="13" t="s">
        <v>14</v>
      </c>
      <c r="I48" s="15">
        <v>9.26</v>
      </c>
      <c r="J48" s="13" t="s">
        <v>14</v>
      </c>
      <c r="K48" s="15">
        <v>9.24</v>
      </c>
      <c r="L48" s="13" t="s">
        <v>14</v>
      </c>
      <c r="M48" s="15">
        <v>9.7200000000000006</v>
      </c>
      <c r="N48" s="13" t="s">
        <v>13</v>
      </c>
      <c r="O48" s="15">
        <v>10</v>
      </c>
      <c r="P48" s="13" t="s">
        <v>14</v>
      </c>
      <c r="Q48" s="15">
        <v>5</v>
      </c>
      <c r="R48" s="13" t="s">
        <v>14</v>
      </c>
      <c r="S48" s="15">
        <v>4.8600000000000003</v>
      </c>
      <c r="T48" s="13" t="s">
        <v>14</v>
      </c>
      <c r="U48" s="15">
        <v>5</v>
      </c>
      <c r="V48" s="13" t="s">
        <v>14</v>
      </c>
      <c r="W48" s="15">
        <v>5</v>
      </c>
      <c r="X48" s="13" t="s">
        <v>14</v>
      </c>
      <c r="Y48" s="15">
        <v>5</v>
      </c>
      <c r="Z48" s="13" t="s">
        <v>14</v>
      </c>
      <c r="AA48" s="15">
        <v>5</v>
      </c>
      <c r="AB48" s="13" t="s">
        <v>14</v>
      </c>
      <c r="AC48" s="13">
        <v>87.32</v>
      </c>
      <c r="AD48" s="13" t="s">
        <v>12</v>
      </c>
      <c r="AE48" s="12" t="s">
        <v>10</v>
      </c>
      <c r="AF48" s="71"/>
    </row>
    <row r="49" spans="1:34" s="49" customFormat="1" ht="17.25" customHeight="1" x14ac:dyDescent="0.2">
      <c r="A49" s="44">
        <v>36</v>
      </c>
      <c r="B49" s="51" t="s">
        <v>67</v>
      </c>
      <c r="C49" s="51"/>
      <c r="D49" s="62">
        <v>2556</v>
      </c>
      <c r="E49" s="60">
        <v>9.5500000000000007</v>
      </c>
      <c r="F49" s="47" t="s">
        <v>14</v>
      </c>
      <c r="G49" s="60">
        <v>9.5500000000000007</v>
      </c>
      <c r="H49" s="47" t="s">
        <v>14</v>
      </c>
      <c r="I49" s="60">
        <v>9.0299999999999994</v>
      </c>
      <c r="J49" s="47" t="s">
        <v>14</v>
      </c>
      <c r="K49" s="60">
        <v>8.7100000000000009</v>
      </c>
      <c r="L49" s="47" t="s">
        <v>12</v>
      </c>
      <c r="M49" s="60">
        <v>9.56</v>
      </c>
      <c r="N49" s="47" t="s">
        <v>13</v>
      </c>
      <c r="O49" s="60">
        <v>8</v>
      </c>
      <c r="P49" s="47" t="s">
        <v>12</v>
      </c>
      <c r="Q49" s="60">
        <v>4.5</v>
      </c>
      <c r="R49" s="47" t="s">
        <v>14</v>
      </c>
      <c r="S49" s="60">
        <v>4.83</v>
      </c>
      <c r="T49" s="47" t="s">
        <v>14</v>
      </c>
      <c r="U49" s="60">
        <v>5</v>
      </c>
      <c r="V49" s="47" t="s">
        <v>14</v>
      </c>
      <c r="W49" s="60">
        <v>5</v>
      </c>
      <c r="X49" s="47" t="s">
        <v>14</v>
      </c>
      <c r="Y49" s="60">
        <v>5</v>
      </c>
      <c r="Z49" s="47" t="s">
        <v>14</v>
      </c>
      <c r="AA49" s="60">
        <v>5</v>
      </c>
      <c r="AB49" s="47" t="s">
        <v>14</v>
      </c>
      <c r="AC49" s="47">
        <v>83.73</v>
      </c>
      <c r="AD49" s="47" t="s">
        <v>12</v>
      </c>
      <c r="AE49" s="45" t="s">
        <v>90</v>
      </c>
      <c r="AF49" s="72"/>
      <c r="AG49" s="49">
        <v>79.61</v>
      </c>
      <c r="AH49" s="49" t="s">
        <v>105</v>
      </c>
    </row>
    <row r="50" spans="1:34" s="49" customFormat="1" ht="17.25" customHeight="1" x14ac:dyDescent="0.2">
      <c r="A50" s="44"/>
      <c r="B50" s="51"/>
      <c r="C50" s="51"/>
      <c r="D50" s="62"/>
      <c r="E50" s="60"/>
      <c r="F50" s="47"/>
      <c r="G50" s="60"/>
      <c r="H50" s="47"/>
      <c r="I50" s="60"/>
      <c r="J50" s="47"/>
      <c r="K50" s="60"/>
      <c r="L50" s="47"/>
      <c r="M50" s="60"/>
      <c r="N50" s="47"/>
      <c r="O50" s="60"/>
      <c r="P50" s="47"/>
      <c r="Q50" s="60"/>
      <c r="R50" s="47"/>
      <c r="S50" s="60"/>
      <c r="T50" s="47"/>
      <c r="U50" s="60"/>
      <c r="V50" s="47"/>
      <c r="W50" s="60"/>
      <c r="X50" s="47"/>
      <c r="Y50" s="60"/>
      <c r="Z50" s="47"/>
      <c r="AA50" s="60"/>
      <c r="AB50" s="47"/>
      <c r="AC50" s="68">
        <f>E49+G49+I49+K49+M49+O49+Q49+S49+U49+W49+Y49+AA49</f>
        <v>83.73</v>
      </c>
      <c r="AD50" s="47"/>
      <c r="AE50" s="45"/>
      <c r="AF50" s="72"/>
    </row>
    <row r="51" spans="1:34" ht="17.25" customHeight="1" x14ac:dyDescent="0.2">
      <c r="A51" s="19">
        <v>37</v>
      </c>
      <c r="B51" s="26" t="s">
        <v>68</v>
      </c>
      <c r="C51" s="26"/>
      <c r="D51" s="63">
        <v>2556</v>
      </c>
      <c r="E51" s="65">
        <v>9.89</v>
      </c>
      <c r="F51" s="21" t="s">
        <v>14</v>
      </c>
      <c r="G51" s="65">
        <v>9.36</v>
      </c>
      <c r="H51" s="21" t="s">
        <v>14</v>
      </c>
      <c r="I51" s="92">
        <v>6.69</v>
      </c>
      <c r="J51" s="93" t="s">
        <v>13</v>
      </c>
      <c r="K51" s="92">
        <v>7.33</v>
      </c>
      <c r="L51" s="93" t="s">
        <v>13</v>
      </c>
      <c r="M51" s="92">
        <v>6.83</v>
      </c>
      <c r="N51" s="93" t="s">
        <v>27</v>
      </c>
      <c r="O51" s="92">
        <v>6</v>
      </c>
      <c r="P51" s="93" t="s">
        <v>13</v>
      </c>
      <c r="Q51" s="65">
        <v>4.3</v>
      </c>
      <c r="R51" s="21" t="s">
        <v>12</v>
      </c>
      <c r="S51" s="92">
        <v>3.52</v>
      </c>
      <c r="T51" s="93" t="s">
        <v>13</v>
      </c>
      <c r="U51" s="65">
        <v>4</v>
      </c>
      <c r="V51" s="21" t="s">
        <v>12</v>
      </c>
      <c r="W51" s="92">
        <v>3</v>
      </c>
      <c r="X51" s="93" t="s">
        <v>13</v>
      </c>
      <c r="Y51" s="65">
        <v>5</v>
      </c>
      <c r="Z51" s="21" t="s">
        <v>14</v>
      </c>
      <c r="AA51" s="65">
        <v>4</v>
      </c>
      <c r="AB51" s="21" t="s">
        <v>12</v>
      </c>
      <c r="AC51" s="21">
        <v>69.92</v>
      </c>
      <c r="AD51" s="21" t="s">
        <v>13</v>
      </c>
      <c r="AE51" s="20" t="s">
        <v>11</v>
      </c>
      <c r="AF51" s="73" t="s">
        <v>88</v>
      </c>
    </row>
    <row r="52" spans="1:34" ht="17.25" customHeight="1" x14ac:dyDescent="0.2">
      <c r="A52" s="19">
        <v>38</v>
      </c>
      <c r="B52" s="26" t="s">
        <v>69</v>
      </c>
      <c r="C52" s="26"/>
      <c r="D52" s="63">
        <v>2555</v>
      </c>
      <c r="E52" s="65">
        <v>9.35</v>
      </c>
      <c r="F52" s="21" t="s">
        <v>14</v>
      </c>
      <c r="G52" s="65">
        <v>8.91</v>
      </c>
      <c r="H52" s="21" t="s">
        <v>12</v>
      </c>
      <c r="I52" s="65">
        <v>8.9</v>
      </c>
      <c r="J52" s="21" t="s">
        <v>12</v>
      </c>
      <c r="K52" s="65">
        <v>8</v>
      </c>
      <c r="L52" s="21" t="s">
        <v>12</v>
      </c>
      <c r="M52" s="92">
        <v>5.35</v>
      </c>
      <c r="N52" s="93" t="s">
        <v>27</v>
      </c>
      <c r="O52" s="65">
        <v>8</v>
      </c>
      <c r="P52" s="21" t="s">
        <v>12</v>
      </c>
      <c r="Q52" s="65">
        <v>4.3</v>
      </c>
      <c r="R52" s="21" t="s">
        <v>12</v>
      </c>
      <c r="S52" s="65">
        <v>4.75</v>
      </c>
      <c r="T52" s="21" t="s">
        <v>14</v>
      </c>
      <c r="U52" s="65">
        <v>4</v>
      </c>
      <c r="V52" s="21" t="s">
        <v>12</v>
      </c>
      <c r="W52" s="65">
        <v>4</v>
      </c>
      <c r="X52" s="21" t="s">
        <v>12</v>
      </c>
      <c r="Y52" s="65">
        <v>4.5</v>
      </c>
      <c r="Z52" s="21" t="s">
        <v>14</v>
      </c>
      <c r="AA52" s="65">
        <v>4</v>
      </c>
      <c r="AB52" s="21" t="s">
        <v>12</v>
      </c>
      <c r="AC52" s="21">
        <v>74.06</v>
      </c>
      <c r="AD52" s="21" t="s">
        <v>13</v>
      </c>
      <c r="AE52" s="20" t="s">
        <v>11</v>
      </c>
      <c r="AF52" s="73" t="s">
        <v>88</v>
      </c>
    </row>
    <row r="53" spans="1:34" s="49" customFormat="1" ht="17.25" customHeight="1" x14ac:dyDescent="0.2">
      <c r="A53" s="44">
        <v>39</v>
      </c>
      <c r="B53" s="51" t="s">
        <v>70</v>
      </c>
      <c r="C53" s="51"/>
      <c r="D53" s="62">
        <v>2556</v>
      </c>
      <c r="E53" s="60">
        <v>9.58</v>
      </c>
      <c r="F53" s="47" t="s">
        <v>14</v>
      </c>
      <c r="G53" s="60">
        <v>9.4600000000000009</v>
      </c>
      <c r="H53" s="47" t="s">
        <v>14</v>
      </c>
      <c r="I53" s="60">
        <v>8.81</v>
      </c>
      <c r="J53" s="47" t="s">
        <v>12</v>
      </c>
      <c r="K53" s="60">
        <v>8.74</v>
      </c>
      <c r="L53" s="47" t="s">
        <v>12</v>
      </c>
      <c r="M53" s="60">
        <v>9.19</v>
      </c>
      <c r="N53" s="47" t="s">
        <v>13</v>
      </c>
      <c r="O53" s="60">
        <v>8</v>
      </c>
      <c r="P53" s="47" t="s">
        <v>12</v>
      </c>
      <c r="Q53" s="60">
        <v>4.5</v>
      </c>
      <c r="R53" s="47" t="s">
        <v>14</v>
      </c>
      <c r="S53" s="60">
        <v>4.6900000000000004</v>
      </c>
      <c r="T53" s="47" t="s">
        <v>14</v>
      </c>
      <c r="U53" s="60">
        <v>5</v>
      </c>
      <c r="V53" s="47" t="s">
        <v>14</v>
      </c>
      <c r="W53" s="60">
        <v>4</v>
      </c>
      <c r="X53" s="47" t="s">
        <v>12</v>
      </c>
      <c r="Y53" s="60">
        <v>5</v>
      </c>
      <c r="Z53" s="47" t="s">
        <v>14</v>
      </c>
      <c r="AA53" s="60">
        <v>5</v>
      </c>
      <c r="AB53" s="47" t="s">
        <v>14</v>
      </c>
      <c r="AC53" s="47">
        <v>81.97</v>
      </c>
      <c r="AD53" s="47" t="s">
        <v>12</v>
      </c>
      <c r="AE53" s="45" t="s">
        <v>90</v>
      </c>
      <c r="AF53" s="72"/>
      <c r="AG53" s="49">
        <v>77.41</v>
      </c>
      <c r="AH53" s="49" t="s">
        <v>105</v>
      </c>
    </row>
    <row r="54" spans="1:34" s="49" customFormat="1" ht="17.25" customHeight="1" x14ac:dyDescent="0.2">
      <c r="A54" s="44"/>
      <c r="B54" s="51"/>
      <c r="C54" s="51"/>
      <c r="D54" s="62"/>
      <c r="E54" s="60"/>
      <c r="F54" s="47"/>
      <c r="G54" s="60"/>
      <c r="H54" s="47"/>
      <c r="I54" s="60"/>
      <c r="J54" s="47"/>
      <c r="K54" s="60"/>
      <c r="L54" s="47"/>
      <c r="M54" s="60"/>
      <c r="N54" s="47"/>
      <c r="O54" s="60"/>
      <c r="P54" s="47"/>
      <c r="Q54" s="60"/>
      <c r="R54" s="47"/>
      <c r="S54" s="60"/>
      <c r="T54" s="47"/>
      <c r="U54" s="60"/>
      <c r="V54" s="47"/>
      <c r="W54" s="60"/>
      <c r="X54" s="47"/>
      <c r="Y54" s="60"/>
      <c r="Z54" s="47"/>
      <c r="AA54" s="60"/>
      <c r="AB54" s="47"/>
      <c r="AC54" s="68">
        <f>E53+G53+I53+K53+M53+O53+Q53+S53+U53+W53+Y53+AA53</f>
        <v>81.97</v>
      </c>
      <c r="AD54" s="47"/>
      <c r="AE54" s="45"/>
      <c r="AF54" s="72"/>
    </row>
    <row r="55" spans="1:34" ht="17.25" customHeight="1" x14ac:dyDescent="0.2">
      <c r="A55" s="11">
        <v>40</v>
      </c>
      <c r="B55" s="14" t="s">
        <v>71</v>
      </c>
      <c r="C55" s="14"/>
      <c r="D55" s="61">
        <v>2557</v>
      </c>
      <c r="E55" s="15">
        <v>9.57</v>
      </c>
      <c r="F55" s="13" t="s">
        <v>14</v>
      </c>
      <c r="G55" s="15">
        <v>9.67</v>
      </c>
      <c r="H55" s="13" t="s">
        <v>14</v>
      </c>
      <c r="I55" s="15">
        <v>9.58</v>
      </c>
      <c r="J55" s="13" t="s">
        <v>14</v>
      </c>
      <c r="K55" s="15">
        <v>8.93</v>
      </c>
      <c r="L55" s="13" t="s">
        <v>12</v>
      </c>
      <c r="M55" s="15">
        <v>11.47</v>
      </c>
      <c r="N55" s="13" t="s">
        <v>13</v>
      </c>
      <c r="O55" s="15">
        <v>10</v>
      </c>
      <c r="P55" s="13" t="s">
        <v>14</v>
      </c>
      <c r="Q55" s="15">
        <v>5</v>
      </c>
      <c r="R55" s="13" t="s">
        <v>14</v>
      </c>
      <c r="S55" s="15">
        <v>4.8</v>
      </c>
      <c r="T55" s="13" t="s">
        <v>14</v>
      </c>
      <c r="U55" s="15">
        <v>5</v>
      </c>
      <c r="V55" s="13" t="s">
        <v>14</v>
      </c>
      <c r="W55" s="15">
        <v>5</v>
      </c>
      <c r="X55" s="13" t="s">
        <v>14</v>
      </c>
      <c r="Y55" s="15">
        <v>5</v>
      </c>
      <c r="Z55" s="13" t="s">
        <v>14</v>
      </c>
      <c r="AA55" s="15">
        <v>4</v>
      </c>
      <c r="AB55" s="13" t="s">
        <v>12</v>
      </c>
      <c r="AC55" s="13">
        <v>88.52</v>
      </c>
      <c r="AD55" s="13" t="s">
        <v>12</v>
      </c>
      <c r="AE55" s="12" t="s">
        <v>10</v>
      </c>
      <c r="AF55" s="71"/>
    </row>
    <row r="56" spans="1:34" ht="17.25" customHeight="1" x14ac:dyDescent="0.2">
      <c r="A56" s="11">
        <v>41</v>
      </c>
      <c r="B56" s="14" t="s">
        <v>72</v>
      </c>
      <c r="C56" s="14"/>
      <c r="D56" s="61">
        <v>2555</v>
      </c>
      <c r="E56" s="15">
        <v>9.3800000000000008</v>
      </c>
      <c r="F56" s="13" t="s">
        <v>14</v>
      </c>
      <c r="G56" s="15">
        <v>9.06</v>
      </c>
      <c r="H56" s="13" t="s">
        <v>14</v>
      </c>
      <c r="I56" s="15">
        <v>8.8000000000000007</v>
      </c>
      <c r="J56" s="13" t="s">
        <v>12</v>
      </c>
      <c r="K56" s="15">
        <v>8.94</v>
      </c>
      <c r="L56" s="13" t="s">
        <v>12</v>
      </c>
      <c r="M56" s="15">
        <v>9.4700000000000006</v>
      </c>
      <c r="N56" s="13" t="s">
        <v>13</v>
      </c>
      <c r="O56" s="15">
        <v>8</v>
      </c>
      <c r="P56" s="13" t="s">
        <v>87</v>
      </c>
      <c r="Q56" s="15">
        <v>3.8</v>
      </c>
      <c r="R56" s="13" t="s">
        <v>12</v>
      </c>
      <c r="S56" s="15">
        <v>3.57</v>
      </c>
      <c r="T56" s="13" t="s">
        <v>13</v>
      </c>
      <c r="U56" s="15">
        <v>5</v>
      </c>
      <c r="V56" s="13" t="s">
        <v>14</v>
      </c>
      <c r="W56" s="15">
        <v>4</v>
      </c>
      <c r="X56" s="13" t="s">
        <v>12</v>
      </c>
      <c r="Y56" s="15">
        <v>5</v>
      </c>
      <c r="Z56" s="13" t="s">
        <v>14</v>
      </c>
      <c r="AA56" s="15">
        <v>5</v>
      </c>
      <c r="AB56" s="13" t="s">
        <v>14</v>
      </c>
      <c r="AC56" s="13">
        <v>80.02</v>
      </c>
      <c r="AD56" s="13" t="s">
        <v>12</v>
      </c>
      <c r="AE56" s="12" t="s">
        <v>10</v>
      </c>
      <c r="AF56" s="71"/>
    </row>
    <row r="57" spans="1:34" ht="17.25" customHeight="1" x14ac:dyDescent="0.2">
      <c r="A57" s="19">
        <v>42</v>
      </c>
      <c r="B57" s="26" t="s">
        <v>73</v>
      </c>
      <c r="C57" s="26"/>
      <c r="D57" s="63">
        <v>2555</v>
      </c>
      <c r="E57" s="65">
        <v>9.66</v>
      </c>
      <c r="F57" s="21" t="s">
        <v>14</v>
      </c>
      <c r="G57" s="65">
        <v>9.23</v>
      </c>
      <c r="H57" s="21" t="s">
        <v>14</v>
      </c>
      <c r="I57" s="65">
        <v>8.9</v>
      </c>
      <c r="J57" s="21" t="s">
        <v>12</v>
      </c>
      <c r="K57" s="65">
        <v>8.64</v>
      </c>
      <c r="L57" s="21" t="s">
        <v>12</v>
      </c>
      <c r="M57" s="92">
        <v>7.04</v>
      </c>
      <c r="N57" s="93" t="s">
        <v>27</v>
      </c>
      <c r="O57" s="92">
        <v>7</v>
      </c>
      <c r="P57" s="93" t="s">
        <v>13</v>
      </c>
      <c r="Q57" s="65">
        <v>4.5</v>
      </c>
      <c r="R57" s="21" t="s">
        <v>14</v>
      </c>
      <c r="S57" s="92">
        <v>3.52</v>
      </c>
      <c r="T57" s="93" t="s">
        <v>13</v>
      </c>
      <c r="U57" s="65">
        <v>5</v>
      </c>
      <c r="V57" s="21" t="s">
        <v>14</v>
      </c>
      <c r="W57" s="65">
        <v>5</v>
      </c>
      <c r="X57" s="21" t="s">
        <v>14</v>
      </c>
      <c r="Y57" s="65">
        <v>5</v>
      </c>
      <c r="Z57" s="21" t="s">
        <v>14</v>
      </c>
      <c r="AA57" s="65">
        <v>4</v>
      </c>
      <c r="AB57" s="21" t="s">
        <v>12</v>
      </c>
      <c r="AC57" s="21">
        <v>77.489999999999995</v>
      </c>
      <c r="AD57" s="21" t="s">
        <v>12</v>
      </c>
      <c r="AE57" s="20" t="s">
        <v>11</v>
      </c>
      <c r="AF57" s="73" t="s">
        <v>88</v>
      </c>
    </row>
    <row r="58" spans="1:34" ht="17.25" customHeight="1" x14ac:dyDescent="0.2">
      <c r="A58" s="19">
        <v>43</v>
      </c>
      <c r="B58" s="26" t="s">
        <v>74</v>
      </c>
      <c r="C58" s="26"/>
      <c r="D58" s="63">
        <v>2557</v>
      </c>
      <c r="E58" s="65">
        <v>9.5299999999999994</v>
      </c>
      <c r="F58" s="21" t="s">
        <v>14</v>
      </c>
      <c r="G58" s="65">
        <v>9.23</v>
      </c>
      <c r="H58" s="21" t="s">
        <v>14</v>
      </c>
      <c r="I58" s="65">
        <v>8.51</v>
      </c>
      <c r="J58" s="21" t="s">
        <v>12</v>
      </c>
      <c r="K58" s="65">
        <v>8.68</v>
      </c>
      <c r="L58" s="21" t="s">
        <v>12</v>
      </c>
      <c r="M58" s="92">
        <v>4.99</v>
      </c>
      <c r="N58" s="93" t="s">
        <v>27</v>
      </c>
      <c r="O58" s="65">
        <v>8</v>
      </c>
      <c r="P58" s="21" t="s">
        <v>12</v>
      </c>
      <c r="Q58" s="65">
        <v>3.8</v>
      </c>
      <c r="R58" s="21" t="s">
        <v>12</v>
      </c>
      <c r="S58" s="65">
        <v>4.67</v>
      </c>
      <c r="T58" s="21" t="s">
        <v>14</v>
      </c>
      <c r="U58" s="65">
        <v>5</v>
      </c>
      <c r="V58" s="21" t="s">
        <v>14</v>
      </c>
      <c r="W58" s="65">
        <v>5</v>
      </c>
      <c r="X58" s="21" t="s">
        <v>14</v>
      </c>
      <c r="Y58" s="65">
        <v>5</v>
      </c>
      <c r="Z58" s="21" t="s">
        <v>14</v>
      </c>
      <c r="AA58" s="65">
        <v>4</v>
      </c>
      <c r="AB58" s="21" t="s">
        <v>12</v>
      </c>
      <c r="AC58" s="21">
        <v>76.41</v>
      </c>
      <c r="AD58" s="21" t="s">
        <v>12</v>
      </c>
      <c r="AE58" s="20" t="s">
        <v>11</v>
      </c>
      <c r="AF58" s="73" t="s">
        <v>88</v>
      </c>
    </row>
    <row r="59" spans="1:34" ht="17.25" customHeight="1" x14ac:dyDescent="0.2">
      <c r="A59" s="19">
        <v>44</v>
      </c>
      <c r="B59" s="26" t="s">
        <v>75</v>
      </c>
      <c r="C59" s="26"/>
      <c r="D59" s="63">
        <v>2554</v>
      </c>
      <c r="E59" s="65">
        <v>9.8000000000000007</v>
      </c>
      <c r="F59" s="21" t="s">
        <v>14</v>
      </c>
      <c r="G59" s="65">
        <v>9.42</v>
      </c>
      <c r="H59" s="21" t="s">
        <v>14</v>
      </c>
      <c r="I59" s="65">
        <v>9</v>
      </c>
      <c r="J59" s="21" t="s">
        <v>14</v>
      </c>
      <c r="K59" s="65">
        <v>8.57</v>
      </c>
      <c r="L59" s="21" t="s">
        <v>12</v>
      </c>
      <c r="M59" s="92">
        <v>5.16</v>
      </c>
      <c r="N59" s="93" t="s">
        <v>27</v>
      </c>
      <c r="O59" s="65">
        <v>8</v>
      </c>
      <c r="P59" s="21" t="s">
        <v>12</v>
      </c>
      <c r="Q59" s="65">
        <v>4.8</v>
      </c>
      <c r="R59" s="21" t="s">
        <v>14</v>
      </c>
      <c r="S59" s="65">
        <v>4.5199999999999996</v>
      </c>
      <c r="T59" s="21" t="s">
        <v>14</v>
      </c>
      <c r="U59" s="65">
        <v>4</v>
      </c>
      <c r="V59" s="21" t="s">
        <v>12</v>
      </c>
      <c r="W59" s="65">
        <v>5</v>
      </c>
      <c r="X59" s="21" t="s">
        <v>14</v>
      </c>
      <c r="Y59" s="65">
        <v>5</v>
      </c>
      <c r="Z59" s="21" t="s">
        <v>14</v>
      </c>
      <c r="AA59" s="65">
        <v>4</v>
      </c>
      <c r="AB59" s="21" t="s">
        <v>12</v>
      </c>
      <c r="AC59" s="21">
        <v>77.27</v>
      </c>
      <c r="AD59" s="21" t="s">
        <v>12</v>
      </c>
      <c r="AE59" s="20" t="s">
        <v>11</v>
      </c>
      <c r="AF59" s="73" t="s">
        <v>88</v>
      </c>
    </row>
    <row r="60" spans="1:34" ht="17.25" customHeight="1" x14ac:dyDescent="0.2">
      <c r="A60" s="11">
        <v>45</v>
      </c>
      <c r="B60" s="14" t="s">
        <v>125</v>
      </c>
      <c r="C60" s="14"/>
      <c r="D60" s="61">
        <v>2554</v>
      </c>
      <c r="E60" s="15">
        <v>9.75</v>
      </c>
      <c r="F60" s="13" t="s">
        <v>14</v>
      </c>
      <c r="G60" s="15">
        <v>9.8800000000000008</v>
      </c>
      <c r="H60" s="13" t="s">
        <v>14</v>
      </c>
      <c r="I60" s="15">
        <v>9.57</v>
      </c>
      <c r="J60" s="13" t="s">
        <v>14</v>
      </c>
      <c r="K60" s="15">
        <v>8</v>
      </c>
      <c r="L60" s="13" t="s">
        <v>12</v>
      </c>
      <c r="M60" s="15">
        <v>11.87</v>
      </c>
      <c r="N60" s="13" t="s">
        <v>13</v>
      </c>
      <c r="O60" s="15">
        <v>8</v>
      </c>
      <c r="P60" s="13" t="s">
        <v>12</v>
      </c>
      <c r="Q60" s="15">
        <v>4.3</v>
      </c>
      <c r="R60" s="13" t="s">
        <v>12</v>
      </c>
      <c r="S60" s="15">
        <v>4.95</v>
      </c>
      <c r="T60" s="13" t="s">
        <v>14</v>
      </c>
      <c r="U60" s="15">
        <v>4</v>
      </c>
      <c r="V60" s="13" t="s">
        <v>12</v>
      </c>
      <c r="W60" s="15">
        <v>4</v>
      </c>
      <c r="X60" s="13" t="s">
        <v>12</v>
      </c>
      <c r="Y60" s="15">
        <v>5</v>
      </c>
      <c r="Z60" s="13" t="s">
        <v>14</v>
      </c>
      <c r="AA60" s="15">
        <v>4</v>
      </c>
      <c r="AB60" s="13" t="s">
        <v>12</v>
      </c>
      <c r="AC60" s="13">
        <v>83.32</v>
      </c>
      <c r="AD60" s="13" t="s">
        <v>12</v>
      </c>
      <c r="AE60" s="12" t="s">
        <v>10</v>
      </c>
      <c r="AF60" s="71"/>
    </row>
    <row r="61" spans="1:34" ht="17.25" customHeight="1" x14ac:dyDescent="0.2">
      <c r="A61" s="19">
        <v>46</v>
      </c>
      <c r="B61" s="26" t="s">
        <v>77</v>
      </c>
      <c r="C61" s="26"/>
      <c r="D61" s="63">
        <v>2556</v>
      </c>
      <c r="E61" s="65">
        <v>9.5500000000000007</v>
      </c>
      <c r="F61" s="21" t="s">
        <v>14</v>
      </c>
      <c r="G61" s="65">
        <v>9.34</v>
      </c>
      <c r="H61" s="21" t="s">
        <v>14</v>
      </c>
      <c r="I61" s="65">
        <v>8.6300000000000008</v>
      </c>
      <c r="J61" s="21" t="s">
        <v>12</v>
      </c>
      <c r="K61" s="65">
        <v>8.31</v>
      </c>
      <c r="L61" s="21" t="s">
        <v>12</v>
      </c>
      <c r="M61" s="92">
        <v>6.9</v>
      </c>
      <c r="N61" s="93" t="s">
        <v>27</v>
      </c>
      <c r="O61" s="65">
        <v>8</v>
      </c>
      <c r="P61" s="21" t="s">
        <v>12</v>
      </c>
      <c r="Q61" s="65">
        <v>4.5</v>
      </c>
      <c r="R61" s="21" t="s">
        <v>14</v>
      </c>
      <c r="S61" s="65">
        <v>4.5999999999999996</v>
      </c>
      <c r="T61" s="21" t="s">
        <v>14</v>
      </c>
      <c r="U61" s="65">
        <v>5</v>
      </c>
      <c r="V61" s="21" t="s">
        <v>14</v>
      </c>
      <c r="W61" s="65">
        <v>5</v>
      </c>
      <c r="X61" s="21" t="s">
        <v>14</v>
      </c>
      <c r="Y61" s="65">
        <v>4</v>
      </c>
      <c r="Z61" s="21" t="s">
        <v>12</v>
      </c>
      <c r="AA61" s="65">
        <v>4</v>
      </c>
      <c r="AB61" s="21" t="s">
        <v>12</v>
      </c>
      <c r="AC61" s="21">
        <v>77.83</v>
      </c>
      <c r="AD61" s="21" t="s">
        <v>12</v>
      </c>
      <c r="AE61" s="20" t="s">
        <v>11</v>
      </c>
      <c r="AF61" s="73" t="s">
        <v>88</v>
      </c>
    </row>
    <row r="62" spans="1:34" ht="17.25" customHeight="1" x14ac:dyDescent="0.2">
      <c r="A62" s="11">
        <v>47</v>
      </c>
      <c r="B62" s="14" t="s">
        <v>78</v>
      </c>
      <c r="C62" s="14"/>
      <c r="D62" s="61">
        <v>2554</v>
      </c>
      <c r="E62" s="15">
        <v>9.3800000000000008</v>
      </c>
      <c r="F62" s="13" t="s">
        <v>14</v>
      </c>
      <c r="G62" s="15">
        <v>9.33</v>
      </c>
      <c r="H62" s="13" t="s">
        <v>14</v>
      </c>
      <c r="I62" s="15">
        <v>9.85</v>
      </c>
      <c r="J62" s="13" t="s">
        <v>14</v>
      </c>
      <c r="K62" s="15">
        <v>9.92</v>
      </c>
      <c r="L62" s="13" t="s">
        <v>14</v>
      </c>
      <c r="M62" s="15">
        <v>10.26</v>
      </c>
      <c r="N62" s="13" t="s">
        <v>13</v>
      </c>
      <c r="O62" s="15">
        <v>9</v>
      </c>
      <c r="P62" s="13" t="s">
        <v>14</v>
      </c>
      <c r="Q62" s="15">
        <v>5</v>
      </c>
      <c r="R62" s="13" t="s">
        <v>14</v>
      </c>
      <c r="S62" s="15">
        <v>4.57</v>
      </c>
      <c r="T62" s="13" t="s">
        <v>14</v>
      </c>
      <c r="U62" s="15">
        <v>4</v>
      </c>
      <c r="V62" s="13" t="s">
        <v>12</v>
      </c>
      <c r="W62" s="15">
        <v>4</v>
      </c>
      <c r="X62" s="13" t="s">
        <v>12</v>
      </c>
      <c r="Y62" s="15">
        <v>4.5999999999999996</v>
      </c>
      <c r="Z62" s="13" t="s">
        <v>14</v>
      </c>
      <c r="AA62" s="15">
        <v>4</v>
      </c>
      <c r="AB62" s="13" t="s">
        <v>12</v>
      </c>
      <c r="AC62" s="13">
        <v>83.91</v>
      </c>
      <c r="AD62" s="13" t="s">
        <v>12</v>
      </c>
      <c r="AE62" s="12" t="s">
        <v>10</v>
      </c>
      <c r="AF62" s="71"/>
    </row>
    <row r="63" spans="1:34" s="49" customFormat="1" ht="17.25" customHeight="1" x14ac:dyDescent="0.2">
      <c r="A63" s="44">
        <v>48</v>
      </c>
      <c r="B63" s="51" t="s">
        <v>79</v>
      </c>
      <c r="C63" s="51"/>
      <c r="D63" s="62">
        <v>2556</v>
      </c>
      <c r="E63" s="60">
        <v>9.66</v>
      </c>
      <c r="F63" s="47" t="s">
        <v>14</v>
      </c>
      <c r="G63" s="60">
        <v>9.84</v>
      </c>
      <c r="H63" s="47" t="s">
        <v>14</v>
      </c>
      <c r="I63" s="60">
        <v>8.99</v>
      </c>
      <c r="J63" s="47" t="s">
        <v>12</v>
      </c>
      <c r="K63" s="60">
        <v>8.9600000000000009</v>
      </c>
      <c r="L63" s="47" t="s">
        <v>12</v>
      </c>
      <c r="M63" s="60">
        <v>8.1199999999999992</v>
      </c>
      <c r="N63" s="47" t="s">
        <v>13</v>
      </c>
      <c r="O63" s="60">
        <v>9</v>
      </c>
      <c r="P63" s="47" t="s">
        <v>14</v>
      </c>
      <c r="Q63" s="60">
        <v>5</v>
      </c>
      <c r="R63" s="47" t="s">
        <v>14</v>
      </c>
      <c r="S63" s="60">
        <v>4.87</v>
      </c>
      <c r="T63" s="47" t="s">
        <v>14</v>
      </c>
      <c r="U63" s="60">
        <v>5</v>
      </c>
      <c r="V63" s="47" t="s">
        <v>14</v>
      </c>
      <c r="W63" s="60">
        <v>5</v>
      </c>
      <c r="X63" s="47" t="s">
        <v>14</v>
      </c>
      <c r="Y63" s="60">
        <v>5</v>
      </c>
      <c r="Z63" s="47" t="s">
        <v>14</v>
      </c>
      <c r="AA63" s="60">
        <v>5</v>
      </c>
      <c r="AB63" s="47" t="s">
        <v>14</v>
      </c>
      <c r="AC63" s="47">
        <v>84.44</v>
      </c>
      <c r="AD63" s="47" t="s">
        <v>12</v>
      </c>
      <c r="AE63" s="45" t="s">
        <v>90</v>
      </c>
      <c r="AF63" s="72"/>
      <c r="AG63" s="70">
        <v>82.9</v>
      </c>
      <c r="AH63" s="49" t="s">
        <v>107</v>
      </c>
    </row>
    <row r="64" spans="1:34" s="49" customFormat="1" ht="17.25" customHeight="1" x14ac:dyDescent="0.2">
      <c r="A64" s="44"/>
      <c r="B64" s="51"/>
      <c r="C64" s="51"/>
      <c r="D64" s="62"/>
      <c r="E64" s="60"/>
      <c r="F64" s="47"/>
      <c r="G64" s="60"/>
      <c r="H64" s="47"/>
      <c r="I64" s="60"/>
      <c r="J64" s="47"/>
      <c r="K64" s="60"/>
      <c r="L64" s="47"/>
      <c r="M64" s="60"/>
      <c r="N64" s="47"/>
      <c r="O64" s="60"/>
      <c r="P64" s="47"/>
      <c r="Q64" s="60"/>
      <c r="R64" s="47"/>
      <c r="S64" s="60"/>
      <c r="T64" s="47"/>
      <c r="U64" s="60"/>
      <c r="V64" s="47"/>
      <c r="W64" s="60"/>
      <c r="X64" s="47"/>
      <c r="Y64" s="60"/>
      <c r="Z64" s="47"/>
      <c r="AA64" s="60"/>
      <c r="AB64" s="47"/>
      <c r="AC64" s="68">
        <f>E63+G63+I63+K63+M63+O63+Q63+S63+U63+W63+Y63+AA63</f>
        <v>84.44</v>
      </c>
      <c r="AD64" s="47"/>
      <c r="AE64" s="45"/>
      <c r="AF64" s="72"/>
      <c r="AG64" s="70"/>
    </row>
    <row r="65" spans="1:34" s="49" customFormat="1" ht="17.25" customHeight="1" x14ac:dyDescent="0.2">
      <c r="A65" s="44">
        <v>49</v>
      </c>
      <c r="B65" s="51" t="s">
        <v>80</v>
      </c>
      <c r="C65" s="51"/>
      <c r="D65" s="62">
        <v>2554</v>
      </c>
      <c r="E65" s="60">
        <v>9.81</v>
      </c>
      <c r="F65" s="47" t="s">
        <v>14</v>
      </c>
      <c r="G65" s="60">
        <v>9.6199999999999992</v>
      </c>
      <c r="H65" s="47" t="s">
        <v>14</v>
      </c>
      <c r="I65" s="60">
        <v>9.8699999999999992</v>
      </c>
      <c r="J65" s="47" t="s">
        <v>14</v>
      </c>
      <c r="K65" s="60">
        <v>9.14</v>
      </c>
      <c r="L65" s="47" t="s">
        <v>14</v>
      </c>
      <c r="M65" s="60">
        <v>10.84</v>
      </c>
      <c r="N65" s="47" t="s">
        <v>13</v>
      </c>
      <c r="O65" s="60">
        <v>9</v>
      </c>
      <c r="P65" s="47" t="s">
        <v>12</v>
      </c>
      <c r="Q65" s="60">
        <v>5</v>
      </c>
      <c r="R65" s="47" t="s">
        <v>14</v>
      </c>
      <c r="S65" s="60">
        <v>4.87</v>
      </c>
      <c r="T65" s="47" t="s">
        <v>14</v>
      </c>
      <c r="U65" s="60">
        <v>4</v>
      </c>
      <c r="V65" s="47" t="s">
        <v>12</v>
      </c>
      <c r="W65" s="60">
        <v>4</v>
      </c>
      <c r="X65" s="47" t="s">
        <v>12</v>
      </c>
      <c r="Y65" s="60">
        <v>4.5999999999999996</v>
      </c>
      <c r="Z65" s="47" t="s">
        <v>14</v>
      </c>
      <c r="AA65" s="60">
        <v>4</v>
      </c>
      <c r="AB65" s="47" t="s">
        <v>12</v>
      </c>
      <c r="AC65" s="47">
        <v>84.75</v>
      </c>
      <c r="AD65" s="47" t="s">
        <v>12</v>
      </c>
      <c r="AE65" s="45" t="s">
        <v>90</v>
      </c>
      <c r="AF65" s="72"/>
      <c r="AG65" s="49">
        <v>81.52</v>
      </c>
      <c r="AH65" s="49" t="s">
        <v>106</v>
      </c>
    </row>
    <row r="66" spans="1:34" s="49" customFormat="1" ht="17.25" customHeight="1" x14ac:dyDescent="0.2">
      <c r="A66" s="44"/>
      <c r="B66" s="51"/>
      <c r="C66" s="51"/>
      <c r="D66" s="62"/>
      <c r="E66" s="60"/>
      <c r="F66" s="47"/>
      <c r="G66" s="60"/>
      <c r="H66" s="47"/>
      <c r="I66" s="60"/>
      <c r="J66" s="47"/>
      <c r="K66" s="60"/>
      <c r="L66" s="47"/>
      <c r="M66" s="60"/>
      <c r="N66" s="47"/>
      <c r="O66" s="60"/>
      <c r="P66" s="47"/>
      <c r="Q66" s="60"/>
      <c r="R66" s="47"/>
      <c r="S66" s="60"/>
      <c r="T66" s="47"/>
      <c r="U66" s="60"/>
      <c r="V66" s="47"/>
      <c r="W66" s="60"/>
      <c r="X66" s="47"/>
      <c r="Y66" s="60"/>
      <c r="Z66" s="47"/>
      <c r="AA66" s="60"/>
      <c r="AB66" s="47"/>
      <c r="AC66" s="68">
        <f>E65+G65+I65+K65+M65+O65+Q65+S65+U65+W65+Y65+AA65</f>
        <v>84.75</v>
      </c>
      <c r="AD66" s="47"/>
      <c r="AE66" s="45"/>
      <c r="AF66" s="72"/>
    </row>
    <row r="67" spans="1:34" ht="17.25" customHeight="1" x14ac:dyDescent="0.2">
      <c r="A67" s="11">
        <v>50</v>
      </c>
      <c r="B67" s="14" t="s">
        <v>81</v>
      </c>
      <c r="C67" s="14"/>
      <c r="D67" s="61">
        <v>2555</v>
      </c>
      <c r="E67" s="15">
        <v>9.67</v>
      </c>
      <c r="F67" s="13" t="s">
        <v>14</v>
      </c>
      <c r="G67" s="15">
        <v>9.6</v>
      </c>
      <c r="H67" s="13" t="s">
        <v>14</v>
      </c>
      <c r="I67" s="15">
        <v>8.83</v>
      </c>
      <c r="J67" s="13" t="s">
        <v>12</v>
      </c>
      <c r="K67" s="15">
        <v>9.14</v>
      </c>
      <c r="L67" s="13" t="s">
        <v>14</v>
      </c>
      <c r="M67" s="15">
        <v>8.5</v>
      </c>
      <c r="N67" s="13" t="s">
        <v>13</v>
      </c>
      <c r="O67" s="15">
        <v>8</v>
      </c>
      <c r="P67" s="13" t="s">
        <v>12</v>
      </c>
      <c r="Q67" s="15">
        <v>4.8</v>
      </c>
      <c r="R67" s="13" t="s">
        <v>14</v>
      </c>
      <c r="S67" s="15">
        <v>5</v>
      </c>
      <c r="T67" s="13" t="s">
        <v>14</v>
      </c>
      <c r="U67" s="15">
        <v>5</v>
      </c>
      <c r="V67" s="13" t="s">
        <v>14</v>
      </c>
      <c r="W67" s="15">
        <v>5</v>
      </c>
      <c r="X67" s="13" t="s">
        <v>14</v>
      </c>
      <c r="Y67" s="15">
        <v>5</v>
      </c>
      <c r="Z67" s="13" t="s">
        <v>14</v>
      </c>
      <c r="AA67" s="15">
        <v>5</v>
      </c>
      <c r="AB67" s="13" t="s">
        <v>14</v>
      </c>
      <c r="AC67" s="13">
        <v>83.54</v>
      </c>
      <c r="AD67" s="13" t="s">
        <v>12</v>
      </c>
      <c r="AE67" s="12" t="s">
        <v>10</v>
      </c>
      <c r="AF67" s="71"/>
    </row>
    <row r="68" spans="1:34" ht="17.25" customHeight="1" x14ac:dyDescent="0.2">
      <c r="A68" s="11">
        <v>51</v>
      </c>
      <c r="B68" s="14" t="s">
        <v>82</v>
      </c>
      <c r="C68" s="14"/>
      <c r="D68" s="61">
        <v>2557</v>
      </c>
      <c r="E68" s="15">
        <v>9.81</v>
      </c>
      <c r="F68" s="13" t="s">
        <v>14</v>
      </c>
      <c r="G68" s="15">
        <v>9.6300000000000008</v>
      </c>
      <c r="H68" s="13" t="s">
        <v>14</v>
      </c>
      <c r="I68" s="15">
        <v>9.58</v>
      </c>
      <c r="J68" s="13" t="s">
        <v>14</v>
      </c>
      <c r="K68" s="15">
        <v>9.64</v>
      </c>
      <c r="L68" s="13" t="s">
        <v>14</v>
      </c>
      <c r="M68" s="15">
        <v>8.24</v>
      </c>
      <c r="N68" s="13" t="s">
        <v>13</v>
      </c>
      <c r="O68" s="15">
        <v>9</v>
      </c>
      <c r="P68" s="13" t="s">
        <v>14</v>
      </c>
      <c r="Q68" s="15">
        <v>4.8</v>
      </c>
      <c r="R68" s="13" t="s">
        <v>14</v>
      </c>
      <c r="S68" s="15">
        <v>4.88</v>
      </c>
      <c r="T68" s="13" t="s">
        <v>14</v>
      </c>
      <c r="U68" s="15">
        <v>5</v>
      </c>
      <c r="V68" s="13" t="s">
        <v>14</v>
      </c>
      <c r="W68" s="15">
        <v>5</v>
      </c>
      <c r="X68" s="13" t="s">
        <v>14</v>
      </c>
      <c r="Y68" s="15">
        <v>5</v>
      </c>
      <c r="Z68" s="13" t="s">
        <v>14</v>
      </c>
      <c r="AA68" s="15">
        <v>5</v>
      </c>
      <c r="AB68" s="13" t="s">
        <v>14</v>
      </c>
      <c r="AC68" s="13">
        <v>85.58</v>
      </c>
      <c r="AD68" s="13" t="s">
        <v>12</v>
      </c>
      <c r="AE68" s="12" t="s">
        <v>10</v>
      </c>
      <c r="AF68" s="71"/>
    </row>
    <row r="69" spans="1:34" s="49" customFormat="1" ht="17.25" customHeight="1" x14ac:dyDescent="0.2">
      <c r="A69" s="44">
        <v>52</v>
      </c>
      <c r="B69" s="51" t="s">
        <v>83</v>
      </c>
      <c r="C69" s="51"/>
      <c r="D69" s="62">
        <v>2554</v>
      </c>
      <c r="E69" s="60">
        <v>9.92</v>
      </c>
      <c r="F69" s="47" t="s">
        <v>14</v>
      </c>
      <c r="G69" s="60">
        <v>9.23</v>
      </c>
      <c r="H69" s="47" t="s">
        <v>14</v>
      </c>
      <c r="I69" s="60">
        <v>9.69</v>
      </c>
      <c r="J69" s="47" t="s">
        <v>14</v>
      </c>
      <c r="K69" s="60">
        <v>9.42</v>
      </c>
      <c r="L69" s="47" t="s">
        <v>14</v>
      </c>
      <c r="M69" s="69">
        <v>10.08</v>
      </c>
      <c r="N69" s="98" t="s">
        <v>13</v>
      </c>
      <c r="O69" s="60">
        <v>10</v>
      </c>
      <c r="P69" s="47" t="s">
        <v>14</v>
      </c>
      <c r="Q69" s="60">
        <v>4.8</v>
      </c>
      <c r="R69" s="47" t="s">
        <v>14</v>
      </c>
      <c r="S69" s="60">
        <v>4.9400000000000004</v>
      </c>
      <c r="T69" s="47" t="s">
        <v>14</v>
      </c>
      <c r="U69" s="60">
        <v>4</v>
      </c>
      <c r="V69" s="47" t="s">
        <v>12</v>
      </c>
      <c r="W69" s="60">
        <v>4</v>
      </c>
      <c r="X69" s="47" t="s">
        <v>12</v>
      </c>
      <c r="Y69" s="60">
        <v>5</v>
      </c>
      <c r="Z69" s="47" t="s">
        <v>14</v>
      </c>
      <c r="AA69" s="60">
        <v>5</v>
      </c>
      <c r="AB69" s="47" t="s">
        <v>14</v>
      </c>
      <c r="AC69" s="47">
        <v>86.08</v>
      </c>
      <c r="AD69" s="47" t="s">
        <v>12</v>
      </c>
      <c r="AE69" s="45" t="s">
        <v>90</v>
      </c>
      <c r="AF69" s="72"/>
      <c r="AG69" s="49">
        <v>83.81</v>
      </c>
      <c r="AH69" s="49" t="s">
        <v>106</v>
      </c>
    </row>
    <row r="70" spans="1:34" s="49" customFormat="1" ht="17.25" customHeight="1" x14ac:dyDescent="0.2">
      <c r="A70" s="44"/>
      <c r="B70" s="51"/>
      <c r="C70" s="51"/>
      <c r="D70" s="62"/>
      <c r="E70" s="60"/>
      <c r="F70" s="47"/>
      <c r="G70" s="60"/>
      <c r="H70" s="47"/>
      <c r="I70" s="60"/>
      <c r="J70" s="47"/>
      <c r="K70" s="60"/>
      <c r="L70" s="47"/>
      <c r="M70" s="60"/>
      <c r="N70" s="47"/>
      <c r="O70" s="60"/>
      <c r="P70" s="47"/>
      <c r="Q70" s="60"/>
      <c r="R70" s="47"/>
      <c r="S70" s="60"/>
      <c r="T70" s="47"/>
      <c r="U70" s="60"/>
      <c r="V70" s="47"/>
      <c r="W70" s="60"/>
      <c r="X70" s="47"/>
      <c r="Y70" s="60"/>
      <c r="Z70" s="47"/>
      <c r="AA70" s="60"/>
      <c r="AB70" s="47"/>
      <c r="AC70" s="68">
        <f>E69+G69+I69+K69+M69+O69+Q69+S69+U69+W69+Y69+AA69</f>
        <v>86.08</v>
      </c>
      <c r="AD70" s="47"/>
      <c r="AE70" s="45"/>
      <c r="AF70" s="72"/>
    </row>
    <row r="71" spans="1:34" ht="17.25" customHeight="1" x14ac:dyDescent="0.2">
      <c r="A71" s="19">
        <v>53</v>
      </c>
      <c r="B71" s="26" t="s">
        <v>84</v>
      </c>
      <c r="C71" s="26"/>
      <c r="D71" s="63">
        <v>2555</v>
      </c>
      <c r="E71" s="65">
        <v>9.25</v>
      </c>
      <c r="F71" s="21" t="s">
        <v>14</v>
      </c>
      <c r="G71" s="65">
        <v>8.98</v>
      </c>
      <c r="H71" s="21" t="s">
        <v>12</v>
      </c>
      <c r="I71" s="65">
        <v>8.52</v>
      </c>
      <c r="J71" s="21" t="s">
        <v>12</v>
      </c>
      <c r="K71" s="65">
        <v>8.27</v>
      </c>
      <c r="L71" s="21" t="s">
        <v>12</v>
      </c>
      <c r="M71" s="92">
        <v>7.38</v>
      </c>
      <c r="N71" s="93" t="s">
        <v>27</v>
      </c>
      <c r="O71" s="92">
        <v>7</v>
      </c>
      <c r="P71" s="93" t="s">
        <v>13</v>
      </c>
      <c r="Q71" s="65">
        <v>4.8</v>
      </c>
      <c r="R71" s="21" t="s">
        <v>14</v>
      </c>
      <c r="S71" s="65">
        <v>4.75</v>
      </c>
      <c r="T71" s="21" t="s">
        <v>14</v>
      </c>
      <c r="U71" s="65">
        <v>5</v>
      </c>
      <c r="V71" s="21" t="s">
        <v>14</v>
      </c>
      <c r="W71" s="65">
        <v>5</v>
      </c>
      <c r="X71" s="21" t="s">
        <v>14</v>
      </c>
      <c r="Y71" s="65">
        <v>5</v>
      </c>
      <c r="Z71" s="21" t="s">
        <v>14</v>
      </c>
      <c r="AA71" s="65">
        <v>5</v>
      </c>
      <c r="AB71" s="21" t="s">
        <v>14</v>
      </c>
      <c r="AC71" s="21">
        <v>78.95</v>
      </c>
      <c r="AD71" s="21" t="s">
        <v>12</v>
      </c>
      <c r="AE71" s="20" t="s">
        <v>11</v>
      </c>
      <c r="AF71" s="73" t="s">
        <v>88</v>
      </c>
    </row>
    <row r="72" spans="1:34" ht="17.25" customHeight="1" x14ac:dyDescent="0.2">
      <c r="A72" s="19">
        <v>54</v>
      </c>
      <c r="B72" s="26" t="s">
        <v>85</v>
      </c>
      <c r="C72" s="26"/>
      <c r="D72" s="63">
        <v>2554</v>
      </c>
      <c r="E72" s="65">
        <v>9.5</v>
      </c>
      <c r="F72" s="21" t="s">
        <v>14</v>
      </c>
      <c r="G72" s="65">
        <v>9.43</v>
      </c>
      <c r="H72" s="21" t="s">
        <v>14</v>
      </c>
      <c r="I72" s="65">
        <v>9.23</v>
      </c>
      <c r="J72" s="21" t="s">
        <v>14</v>
      </c>
      <c r="K72" s="65">
        <v>9.98</v>
      </c>
      <c r="L72" s="21" t="s">
        <v>14</v>
      </c>
      <c r="M72" s="92">
        <v>6.8</v>
      </c>
      <c r="N72" s="93" t="s">
        <v>27</v>
      </c>
      <c r="O72" s="65">
        <v>9</v>
      </c>
      <c r="P72" s="21" t="s">
        <v>14</v>
      </c>
      <c r="Q72" s="65">
        <v>4.0999999999999996</v>
      </c>
      <c r="R72" s="21" t="s">
        <v>12</v>
      </c>
      <c r="S72" s="65">
        <v>4.7</v>
      </c>
      <c r="T72" s="21" t="s">
        <v>14</v>
      </c>
      <c r="U72" s="65">
        <v>4</v>
      </c>
      <c r="V72" s="21" t="s">
        <v>12</v>
      </c>
      <c r="W72" s="65">
        <v>5</v>
      </c>
      <c r="X72" s="21" t="s">
        <v>14</v>
      </c>
      <c r="Y72" s="65">
        <v>4.5999999999999996</v>
      </c>
      <c r="Z72" s="21" t="s">
        <v>14</v>
      </c>
      <c r="AA72" s="65">
        <v>5</v>
      </c>
      <c r="AB72" s="21" t="s">
        <v>14</v>
      </c>
      <c r="AC72" s="21">
        <v>81.34</v>
      </c>
      <c r="AD72" s="21" t="s">
        <v>12</v>
      </c>
      <c r="AE72" s="20" t="s">
        <v>11</v>
      </c>
      <c r="AF72" s="73" t="s">
        <v>88</v>
      </c>
    </row>
    <row r="73" spans="1:34" s="49" customFormat="1" ht="17.25" customHeight="1" x14ac:dyDescent="0.2">
      <c r="A73" s="53">
        <v>55</v>
      </c>
      <c r="B73" s="54" t="s">
        <v>86</v>
      </c>
      <c r="C73" s="54"/>
      <c r="D73" s="64">
        <v>2555</v>
      </c>
      <c r="E73" s="67">
        <v>9.6</v>
      </c>
      <c r="F73" s="56" t="s">
        <v>14</v>
      </c>
      <c r="G73" s="67">
        <v>9.3000000000000007</v>
      </c>
      <c r="H73" s="56" t="s">
        <v>14</v>
      </c>
      <c r="I73" s="67">
        <v>9.09</v>
      </c>
      <c r="J73" s="56" t="s">
        <v>14</v>
      </c>
      <c r="K73" s="67">
        <v>9.08</v>
      </c>
      <c r="L73" s="56" t="s">
        <v>14</v>
      </c>
      <c r="M73" s="67">
        <v>9.9</v>
      </c>
      <c r="N73" s="56" t="s">
        <v>13</v>
      </c>
      <c r="O73" s="67">
        <v>10</v>
      </c>
      <c r="P73" s="56" t="s">
        <v>14</v>
      </c>
      <c r="Q73" s="67">
        <v>3.8</v>
      </c>
      <c r="R73" s="56" t="s">
        <v>12</v>
      </c>
      <c r="S73" s="67">
        <v>3.47</v>
      </c>
      <c r="T73" s="56" t="s">
        <v>13</v>
      </c>
      <c r="U73" s="67">
        <v>5</v>
      </c>
      <c r="V73" s="56" t="s">
        <v>14</v>
      </c>
      <c r="W73" s="67">
        <v>5</v>
      </c>
      <c r="X73" s="56" t="s">
        <v>14</v>
      </c>
      <c r="Y73" s="67">
        <v>5</v>
      </c>
      <c r="Z73" s="56" t="s">
        <v>14</v>
      </c>
      <c r="AA73" s="67">
        <v>4</v>
      </c>
      <c r="AB73" s="56" t="s">
        <v>12</v>
      </c>
      <c r="AC73" s="56">
        <v>83.24</v>
      </c>
      <c r="AD73" s="56" t="s">
        <v>12</v>
      </c>
      <c r="AE73" s="57" t="s">
        <v>90</v>
      </c>
      <c r="AF73" s="74"/>
      <c r="AG73" s="49">
        <v>80.17</v>
      </c>
      <c r="AH73" s="49" t="s">
        <v>113</v>
      </c>
    </row>
    <row r="74" spans="1:34" s="49" customFormat="1" ht="17.25" customHeight="1" x14ac:dyDescent="0.2">
      <c r="A74" s="99"/>
      <c r="B74" s="100"/>
      <c r="C74" s="100"/>
      <c r="D74" s="101"/>
      <c r="E74" s="102"/>
      <c r="F74" s="103"/>
      <c r="G74" s="102"/>
      <c r="H74" s="103"/>
      <c r="I74" s="102"/>
      <c r="J74" s="103"/>
      <c r="K74" s="102"/>
      <c r="L74" s="103"/>
      <c r="M74" s="102"/>
      <c r="N74" s="103"/>
      <c r="O74" s="102"/>
      <c r="P74" s="103"/>
      <c r="Q74" s="102"/>
      <c r="R74" s="103"/>
      <c r="S74" s="102"/>
      <c r="T74" s="103"/>
      <c r="U74" s="102"/>
      <c r="V74" s="103"/>
      <c r="W74" s="102"/>
      <c r="X74" s="103"/>
      <c r="Y74" s="102"/>
      <c r="Z74" s="103"/>
      <c r="AA74" s="102"/>
      <c r="AB74" s="103"/>
      <c r="AC74" s="68">
        <f>E73+G73+I73+K73+M73+O73+Q73+S73+U73+W73+Y73+AA73</f>
        <v>83.24</v>
      </c>
      <c r="AD74" s="103"/>
      <c r="AE74" s="104"/>
      <c r="AF74" s="105"/>
    </row>
    <row r="75" spans="1:34" ht="17.25" customHeight="1" x14ac:dyDescent="0.2">
      <c r="D75" s="83" t="s">
        <v>123</v>
      </c>
      <c r="E75" s="91">
        <f>AVERAGE(E6:E73)</f>
        <v>9.6101818181818199</v>
      </c>
      <c r="F75" s="88" t="str">
        <f>IF(E75&gt;8.99,"ดีมาก",IF(E75&gt;7.49,"ดี",IF(E75&gt;5.99,"พอใช้",IF(E75&gt;4.99,"ต้องปรับปรุง","ต้องปรับปรุงเร่งด่วน"))))</f>
        <v>ดีมาก</v>
      </c>
      <c r="G75" s="91">
        <f>AVERAGE(G6:G73)</f>
        <v>9.4247272727272726</v>
      </c>
      <c r="H75" s="88" t="str">
        <f>IF(G75&gt;8.99,"ดีมาก",IF(G75&gt;7.49,"ดี",IF(G75&gt;5.99,"พอใช้",IF(G75&gt;4.99,"ต้องปรับปรุง","ต้องปรับปรุงเร่งด่วน"))))</f>
        <v>ดีมาก</v>
      </c>
      <c r="I75" s="91">
        <f>AVERAGE(I6:I73)</f>
        <v>9.0487272727272696</v>
      </c>
      <c r="J75" s="88" t="str">
        <f>IF(I75&gt;8.99,"ดีมาก",IF(I75&gt;7.49,"ดี",IF(I75&gt;5.99,"พอใช้",IF(I75&gt;4.99,"ต้องปรับปรุง","ต้องปรับปรุงเร่งด่วน"))))</f>
        <v>ดีมาก</v>
      </c>
      <c r="K75" s="91">
        <f>AVERAGE(K6:K73)</f>
        <v>8.865090909090906</v>
      </c>
      <c r="L75" s="88" t="str">
        <f>IF(K75&gt;8.99,"ดีมาก",IF(K75&gt;7.49,"ดี",IF(K75&gt;5.99,"พอใช้",IF(K75&gt;4.99,"ต้องปรับปรุง","ต้องปรับปรุงเร่งด่วน"))))</f>
        <v>ดี</v>
      </c>
      <c r="M75" s="91">
        <f>AVERAGE(M6:M73)</f>
        <v>9.0796363636363626</v>
      </c>
      <c r="N75" s="88" t="str">
        <f>IF(M75&gt;15.99,"ดีมาก",IF(M75&gt;11.99,"ดี",IF(M75&gt;7.99,"พอใช้",IF(M75&gt;3.99,"ต้องปรับปรุง","ต้องปรับปรุงเร่งด่วน"))))</f>
        <v>พอใช้</v>
      </c>
      <c r="O75" s="91">
        <f>AVERAGE(O6:O73)</f>
        <v>8.5636363636363644</v>
      </c>
      <c r="P75" s="88" t="str">
        <f>IF(O75&gt;8.99,"ดีมาก",IF(O75&gt;7.49,"ดี",IF(O75&gt;5.99,"พอใช้",IF(O75&gt;4.99,"ต้องปรับปรุง","ต้องปรับปรุงเร่งด่วน"))))</f>
        <v>ดี</v>
      </c>
      <c r="Q75" s="91">
        <f>AVERAGE(Q6:Q73)</f>
        <v>4.6618181818181839</v>
      </c>
      <c r="R75" s="88" t="str">
        <f>IF(Q75&gt;4.49,"ดีมาก",IF(Q75&gt;3.74,"ดี",IF(Q75&gt;2.99,"พอใช้",IF(Q75&gt;2.49,"ต้องปรับปรุง","ต้องปรับปรุงเร่งด่วน"))))</f>
        <v>ดีมาก</v>
      </c>
      <c r="S75" s="91">
        <f>AVERAGE(S6:S73)</f>
        <v>4.5647272727272732</v>
      </c>
      <c r="T75" s="88" t="str">
        <f>IF(S75&gt;4.49,"ดีมาก",IF(S75&gt;3.74,"ดี",IF(S75&gt;2.99,"พอใช้",IF(S75&gt;2.49,"ต้องปรับปรุง","ต้องปรับปรุงเร่งด่วน"))))</f>
        <v>ดีมาก</v>
      </c>
      <c r="U75" s="91">
        <f>AVERAGE(U6:U73)</f>
        <v>4.7454545454545451</v>
      </c>
      <c r="V75" s="88" t="str">
        <f>IF(U75&gt;4.49,"ดีมาก",IF(U75&gt;3.74,"ดี",IF(U75&gt;2.99,"พอใช้",IF(U75&gt;2.49,"ต้องปรับปรุง","ต้องปรับปรุงเร่งด่วน"))))</f>
        <v>ดีมาก</v>
      </c>
      <c r="W75" s="91">
        <f>AVERAGE(W6:W73)</f>
        <v>4.7636363636363637</v>
      </c>
      <c r="X75" s="88" t="str">
        <f>IF(W75&gt;4.49,"ดีมาก",IF(W75&gt;3.74,"ดี",IF(W75&gt;2.99,"พอใช้",IF(W75&gt;2.49,"ต้องปรับปรุง","ต้องปรับปรุงเร่งด่วน"))))</f>
        <v>ดีมาก</v>
      </c>
      <c r="Y75" s="91">
        <f>AVERAGE(Y6:Y73)</f>
        <v>4.8618181818181814</v>
      </c>
      <c r="Z75" s="88" t="str">
        <f>IF(Y75&gt;4.49,"ดีมาก",IF(Y75&gt;3.74,"ดี",IF(Y75&gt;2.99,"พอใช้",IF(Y75&gt;2.49,"ต้องปรับปรุง","ต้องปรับปรุงเร่งด่วน"))))</f>
        <v>ดีมาก</v>
      </c>
      <c r="AA75" s="91">
        <f>AVERAGE(AA6:AA73)</f>
        <v>4.4909090909090912</v>
      </c>
      <c r="AB75" s="88" t="str">
        <f>IF(AA75&gt;4.49,"ดีมาก",IF(AA75&gt;3.74,"ดี",IF(AA75&gt;2.99,"พอใช้",IF(AA75&gt;2.49,"ต้องปรับปรุง","ต้องปรับปรุงเร่งด่วน"))))</f>
        <v>ดีมาก</v>
      </c>
      <c r="AC75" s="91">
        <f>AVERAGE(AC6:AC73)</f>
        <v>82.941617647058806</v>
      </c>
      <c r="AD75" s="88" t="str">
        <f>IF(AC75&gt;89.99,"ดีมาก",IF(AC75&gt;74.99,"ดี",IF(AC75&gt;59.99,"พอใช้",IF(AC75&gt;49.99,"ต้องปรับปรุง","ต้องปรับปรุงเร่งด่วน"))))</f>
        <v>ดี</v>
      </c>
    </row>
    <row r="76" spans="1:34" ht="17.25" customHeight="1" x14ac:dyDescent="0.2">
      <c r="D76" s="83" t="s">
        <v>124</v>
      </c>
      <c r="E76" s="91">
        <f>STDEV(E6:E73)</f>
        <v>0.17515591899674976</v>
      </c>
      <c r="F76" s="88"/>
      <c r="G76" s="91">
        <f>STDEV(G6:G73)</f>
        <v>0.36326122906074138</v>
      </c>
      <c r="H76" s="88"/>
      <c r="I76" s="91">
        <f>STDEV(I6:I73)</f>
        <v>0.59672580261095076</v>
      </c>
      <c r="J76" s="88"/>
      <c r="K76" s="91">
        <f>STDEV(K6:K73)</f>
        <v>0.52051211508749917</v>
      </c>
      <c r="L76" s="88"/>
      <c r="M76" s="91">
        <f>STDEV(M6:M73)</f>
        <v>1.9607915669503473</v>
      </c>
      <c r="N76" s="88"/>
      <c r="O76" s="91">
        <f>STDEV(O6:O73)</f>
        <v>1.014042813831264</v>
      </c>
      <c r="P76" s="88"/>
      <c r="Q76" s="91">
        <f>STDEV(Q6:Q73)</f>
        <v>0.38705483824833892</v>
      </c>
      <c r="R76" s="88"/>
      <c r="S76" s="91">
        <f>STDEV(S6:S73)</f>
        <v>0.5552972328717346</v>
      </c>
      <c r="T76" s="88"/>
      <c r="U76" s="91">
        <f>STDEV(U6:U73)</f>
        <v>0.43962028304662343</v>
      </c>
      <c r="V76" s="88"/>
      <c r="W76" s="91">
        <f>STDEV(W6:W73)</f>
        <v>0.46997385126772828</v>
      </c>
      <c r="X76" s="88"/>
      <c r="Y76" s="91">
        <f>STDEV(Y6:Y73)</f>
        <v>0.30701122496725158</v>
      </c>
      <c r="Z76" s="88"/>
      <c r="AA76" s="91">
        <f>STDEV(AA6:AA73)</f>
        <v>0.50452497910951311</v>
      </c>
      <c r="AB76" s="88"/>
      <c r="AC76" s="91">
        <f>STDEV(AC6:AC73)</f>
        <v>4.1484543463276209</v>
      </c>
      <c r="AD76" s="88"/>
    </row>
    <row r="77" spans="1:34" ht="18.75" customHeight="1" x14ac:dyDescent="0.2">
      <c r="E77" s="82"/>
      <c r="G77" s="82"/>
      <c r="I77" s="82"/>
      <c r="K77" s="82"/>
      <c r="M77" s="82"/>
      <c r="O77" s="82"/>
      <c r="Q77" s="82"/>
      <c r="S77" s="82"/>
      <c r="U77" s="82"/>
      <c r="W77" s="82"/>
      <c r="Y77" s="82"/>
      <c r="AA77" s="82"/>
      <c r="AC77" s="82"/>
    </row>
    <row r="78" spans="1:34" ht="17.25" customHeight="1" x14ac:dyDescent="0.2">
      <c r="B78" s="89" t="s">
        <v>29</v>
      </c>
      <c r="AE78" s="2" t="s">
        <v>122</v>
      </c>
    </row>
    <row r="79" spans="1:34" ht="16.5" customHeight="1" x14ac:dyDescent="0.2">
      <c r="B79" s="90" t="s">
        <v>14</v>
      </c>
      <c r="E79" s="4">
        <f>COUNTIF(F6:F73,"ดีมาก")</f>
        <v>55</v>
      </c>
      <c r="F79" s="82">
        <f>E79*100/55</f>
        <v>100</v>
      </c>
      <c r="G79" s="4">
        <f>COUNTIF(H6:H73,"ดีมาก")</f>
        <v>50</v>
      </c>
      <c r="H79" s="82">
        <f t="shared" ref="H79:H80" si="0">G79*100/55</f>
        <v>90.909090909090907</v>
      </c>
      <c r="I79" s="4">
        <f>COUNTIF(J6:J73,"ดีมาก")</f>
        <v>30</v>
      </c>
      <c r="J79" s="82">
        <f t="shared" ref="J79:J80" si="1">I79*100/55</f>
        <v>54.545454545454547</v>
      </c>
      <c r="K79" s="4">
        <f>COUNTIF(L6:L73,"ดีมาก")</f>
        <v>22</v>
      </c>
      <c r="L79" s="82">
        <f t="shared" ref="L79:L80" si="2">K79*100/55</f>
        <v>40</v>
      </c>
      <c r="M79" s="4">
        <f>COUNTIF(N6:N73,"ดีมาก")</f>
        <v>0</v>
      </c>
      <c r="O79" s="4">
        <f>COUNTIF(P6:P73,"ดีมาก")</f>
        <v>25</v>
      </c>
      <c r="P79" s="82">
        <f t="shared" ref="P79:P81" si="3">O79*100/55</f>
        <v>45.454545454545453</v>
      </c>
      <c r="Q79" s="4">
        <f>COUNTIF(R6:R73,"ดีมาก")</f>
        <v>41</v>
      </c>
      <c r="R79" s="82">
        <f t="shared" ref="R79:R81" si="4">Q79*100/55</f>
        <v>74.545454545454547</v>
      </c>
      <c r="S79" s="4">
        <f>COUNTIF(T6:T73,"ดีมาก")</f>
        <v>42</v>
      </c>
      <c r="T79" s="82">
        <f t="shared" ref="T79:T81" si="5">S79*100/55</f>
        <v>76.36363636363636</v>
      </c>
      <c r="U79" s="4">
        <f>COUNTIF(V6:V73,"ดีมาก")</f>
        <v>41</v>
      </c>
      <c r="V79" s="82">
        <f t="shared" ref="V79:V80" si="6">U79*100/55</f>
        <v>74.545454545454547</v>
      </c>
      <c r="W79" s="4">
        <f>COUNTIF(X6:X73,"ดีมาก")</f>
        <v>43</v>
      </c>
      <c r="X79" s="82">
        <f t="shared" ref="X79:X81" si="7">W79*100/55</f>
        <v>78.181818181818187</v>
      </c>
      <c r="Y79" s="4">
        <f>COUNTIF(Z6:Z73,"ดีมาก")</f>
        <v>50</v>
      </c>
      <c r="Z79" s="82">
        <f t="shared" ref="Z79:Z80" si="8">Y79*100/55</f>
        <v>90.909090909090907</v>
      </c>
      <c r="AA79" s="4">
        <f>COUNTIF(AB6:AB73,"ดีมาก")</f>
        <v>27</v>
      </c>
      <c r="AB79" s="82">
        <f t="shared" ref="AB79:AB80" si="9">AA79*100/55</f>
        <v>49.090909090909093</v>
      </c>
      <c r="AC79" s="86">
        <f>COUNTIF(AD6:AD73,"ดีมาก")</f>
        <v>2</v>
      </c>
      <c r="AD79" s="87">
        <f>AC79*100/55</f>
        <v>3.6363636363636362</v>
      </c>
      <c r="AE79" s="5" t="s">
        <v>14</v>
      </c>
      <c r="AF79" s="5">
        <f>COUNTIF(AE6:AE73,"รับรอง")</f>
        <v>27</v>
      </c>
      <c r="AG79" s="5" t="s">
        <v>10</v>
      </c>
    </row>
    <row r="80" spans="1:34" ht="16.5" customHeight="1" x14ac:dyDescent="0.2">
      <c r="B80" s="90" t="s">
        <v>12</v>
      </c>
      <c r="E80" s="4">
        <f>COUNTIF(F7:F75,"ดี")</f>
        <v>0</v>
      </c>
      <c r="G80" s="4">
        <f>COUNTIF(H7:H75,"ดี")</f>
        <v>5</v>
      </c>
      <c r="H80" s="82">
        <f t="shared" si="0"/>
        <v>9.0909090909090917</v>
      </c>
      <c r="I80" s="4">
        <f>COUNTIF(J7:J75,"ดี")</f>
        <v>24</v>
      </c>
      <c r="J80" s="82">
        <f t="shared" si="1"/>
        <v>43.636363636363633</v>
      </c>
      <c r="K80" s="4">
        <f>COUNTIF(L7:L75,"ดี")</f>
        <v>33</v>
      </c>
      <c r="L80" s="82">
        <f t="shared" si="2"/>
        <v>60</v>
      </c>
      <c r="M80" s="4">
        <f>COUNTIF(N7:N75,"ดี")</f>
        <v>2</v>
      </c>
      <c r="N80" s="82">
        <f t="shared" ref="N80:N82" si="10">M80*100/55</f>
        <v>3.6363636363636362</v>
      </c>
      <c r="O80" s="4">
        <f>COUNTIF(P7:P75,"ดี")</f>
        <v>25</v>
      </c>
      <c r="P80" s="82">
        <f t="shared" si="3"/>
        <v>45.454545454545453</v>
      </c>
      <c r="Q80" s="4">
        <f>COUNTIF(R7:R75,"ดี")</f>
        <v>12</v>
      </c>
      <c r="R80" s="82">
        <f t="shared" si="4"/>
        <v>21.818181818181817</v>
      </c>
      <c r="S80" s="4">
        <f>COUNTIF(T7:T75,"ดี")</f>
        <v>1</v>
      </c>
      <c r="T80" s="82">
        <f t="shared" si="5"/>
        <v>1.8181818181818181</v>
      </c>
      <c r="U80" s="4">
        <f>COUNTIF(V7:V75,"ดี")</f>
        <v>14</v>
      </c>
      <c r="V80" s="82">
        <f t="shared" si="6"/>
        <v>25.454545454545453</v>
      </c>
      <c r="W80" s="4">
        <f>COUNTIF(X7:X75,"ดี")</f>
        <v>11</v>
      </c>
      <c r="X80" s="82">
        <f t="shared" si="7"/>
        <v>20</v>
      </c>
      <c r="Y80" s="4">
        <f>COUNTIF(Z7:Z75,"ดี")</f>
        <v>5</v>
      </c>
      <c r="Z80" s="82">
        <f t="shared" si="8"/>
        <v>9.0909090909090917</v>
      </c>
      <c r="AA80" s="4">
        <f>COUNTIF(AB7:AB75,"ดี")</f>
        <v>28</v>
      </c>
      <c r="AB80" s="82">
        <f t="shared" si="9"/>
        <v>50.909090909090907</v>
      </c>
      <c r="AC80" s="86">
        <f>COUNTIF(AD7:AD73,"ดี")</f>
        <v>50</v>
      </c>
      <c r="AD80" s="87">
        <f t="shared" ref="AD80:AD81" si="11">AC80*100/55</f>
        <v>90.909090909090907</v>
      </c>
      <c r="AE80" s="5" t="s">
        <v>12</v>
      </c>
      <c r="AF80" s="5">
        <f>COUNTIF(AE7:AE73,"ปรับ รับรอง")</f>
        <v>16</v>
      </c>
      <c r="AG80" s="5" t="s">
        <v>120</v>
      </c>
    </row>
    <row r="81" spans="2:33" ht="16.5" customHeight="1" x14ac:dyDescent="0.2">
      <c r="B81" s="90" t="s">
        <v>13</v>
      </c>
      <c r="E81" s="4">
        <f>COUNTIF(F8:F76,"พอใช้")</f>
        <v>0</v>
      </c>
      <c r="G81" s="4">
        <f>COUNTIF(H8:H76,"พอใช้")</f>
        <v>0</v>
      </c>
      <c r="I81" s="4">
        <f>COUNTIF(J8:J76,"พอใช้")</f>
        <v>1</v>
      </c>
      <c r="K81" s="4">
        <f>COUNTIF(L8:L76,"พอใช้")</f>
        <v>1</v>
      </c>
      <c r="M81" s="4">
        <f>COUNTIF(N8:N76,"พอใช้")</f>
        <v>41</v>
      </c>
      <c r="N81" s="82">
        <f t="shared" si="10"/>
        <v>74.545454545454547</v>
      </c>
      <c r="O81" s="4">
        <f>COUNTIF(P8:P76,"พอใช้")</f>
        <v>5</v>
      </c>
      <c r="P81" s="82">
        <f t="shared" si="3"/>
        <v>9.0909090909090917</v>
      </c>
      <c r="Q81" s="4">
        <f>COUNTIF(R8:R76,"พอใช้")</f>
        <v>2</v>
      </c>
      <c r="R81" s="82">
        <f t="shared" si="4"/>
        <v>3.6363636363636362</v>
      </c>
      <c r="S81" s="4">
        <f>COUNTIF(T8:T76,"พอใช้")</f>
        <v>12</v>
      </c>
      <c r="T81" s="82">
        <f t="shared" si="5"/>
        <v>21.818181818181817</v>
      </c>
      <c r="U81" s="4">
        <f>COUNTIF(V8:V76,"พอใช้")</f>
        <v>0</v>
      </c>
      <c r="W81" s="4">
        <f>COUNTIF(X8:X76,"พอใช้")</f>
        <v>1</v>
      </c>
      <c r="X81" s="82">
        <f t="shared" si="7"/>
        <v>1.8181818181818181</v>
      </c>
      <c r="Y81" s="4">
        <f>COUNTIF(Z8:Z76,"พอใช้")</f>
        <v>0</v>
      </c>
      <c r="AA81" s="4">
        <f>COUNTIF(AB8:AB76,"พอใช้")</f>
        <v>0</v>
      </c>
      <c r="AC81" s="86">
        <f>COUNTIF(AD8:AD73,"พอใช้")</f>
        <v>3</v>
      </c>
      <c r="AD81" s="87">
        <f t="shared" si="11"/>
        <v>5.4545454545454541</v>
      </c>
      <c r="AE81" s="5" t="s">
        <v>13</v>
      </c>
      <c r="AF81" s="84">
        <f>SUM(AF79:AF80)</f>
        <v>43</v>
      </c>
      <c r="AG81" s="84" t="s">
        <v>121</v>
      </c>
    </row>
    <row r="82" spans="2:33" ht="16.5" customHeight="1" x14ac:dyDescent="0.2">
      <c r="B82" s="90" t="s">
        <v>27</v>
      </c>
      <c r="E82" s="4">
        <f>COUNTIF(F9:F78,"ต้องปรับปรุง")</f>
        <v>0</v>
      </c>
      <c r="G82" s="4">
        <f>COUNTIF(H9:H78,"ต้องปรับปรุง")</f>
        <v>0</v>
      </c>
      <c r="I82" s="4">
        <f>COUNTIF(J9:J78,"ต้องปรับปรุง")</f>
        <v>0</v>
      </c>
      <c r="K82" s="4">
        <f>COUNTIF(L9:L78,"ต้องปรับปรุง")</f>
        <v>0</v>
      </c>
      <c r="M82" s="4">
        <f>COUNTIF(N9:N78,"ต้องปรับปรุง")</f>
        <v>12</v>
      </c>
      <c r="N82" s="82">
        <f t="shared" si="10"/>
        <v>21.818181818181817</v>
      </c>
      <c r="O82" s="4">
        <f>COUNTIF(P9:P78,"ต้องปรับปรุง")</f>
        <v>0</v>
      </c>
      <c r="Q82" s="4">
        <f>COUNTIF(R9:R78,"ต้องปรับปรุง")</f>
        <v>0</v>
      </c>
      <c r="S82" s="4">
        <f>COUNTIF(T9:T78,"ต้องปรับปรุง")</f>
        <v>0</v>
      </c>
      <c r="U82" s="4">
        <f>COUNTIF(V9:V78,"ต้องปรับปรุง")</f>
        <v>0</v>
      </c>
      <c r="W82" s="4">
        <f>COUNTIF(X9:X78,"ต้องปรับปรุง")</f>
        <v>0</v>
      </c>
      <c r="Y82" s="4">
        <f>COUNTIF(Z9:Z78,"ต้องปรับปรุง")</f>
        <v>0</v>
      </c>
      <c r="AA82" s="4">
        <f>COUNTIF(AB9:AB78,"ต้องปรับปรุง")</f>
        <v>0</v>
      </c>
      <c r="AC82" s="86">
        <f>COUNTIF(AD9:AD78,"ต้องปรับปรุง")</f>
        <v>0</v>
      </c>
      <c r="AD82" s="86"/>
      <c r="AF82" s="85">
        <f>COUNTIF(AE8:AE73,"ไม่รับรอง")</f>
        <v>12</v>
      </c>
      <c r="AG82" s="85" t="s">
        <v>11</v>
      </c>
    </row>
    <row r="83" spans="2:33" ht="16.5" customHeight="1" x14ac:dyDescent="0.2">
      <c r="B83" s="90" t="s">
        <v>28</v>
      </c>
      <c r="E83" s="4">
        <f>COUNTIF(F11:F79,"ต้องปรับปรุงเร่งด่วน")</f>
        <v>0</v>
      </c>
      <c r="G83" s="4">
        <f>COUNTIF(H11:H79,"ต้องปรับปรุงเร่งด่วน")</f>
        <v>0</v>
      </c>
      <c r="I83" s="4">
        <f>COUNTIF(J11:J79,"ต้องปรับปรุงเร่งด่วน")</f>
        <v>0</v>
      </c>
      <c r="K83" s="4">
        <f>COUNTIF(L11:L79,"ต้องปรับปรุงเร่งด่วน")</f>
        <v>0</v>
      </c>
      <c r="M83" s="4">
        <f>COUNTIF(N11:N79,"ต้องปรับปรุงเร่งด่วน")</f>
        <v>0</v>
      </c>
      <c r="O83" s="4">
        <f>COUNTIF(P11:P79,"ต้องปรับปรุงเร่งด่วน")</f>
        <v>0</v>
      </c>
      <c r="Q83" s="4">
        <f>COUNTIF(R11:R79,"ต้องปรับปรุงเร่งด่วน")</f>
        <v>0</v>
      </c>
      <c r="S83" s="4">
        <f>COUNTIF(T11:T79,"ต้องปรับปรุงเร่งด่วน")</f>
        <v>0</v>
      </c>
      <c r="U83" s="4">
        <f>COUNTIF(V11:V79,"ต้องปรับปรุงเร่งด่วน")</f>
        <v>0</v>
      </c>
      <c r="W83" s="4">
        <f>COUNTIF(X11:X79,"ต้องปรับปรุงเร่งด่วน")</f>
        <v>0</v>
      </c>
      <c r="Y83" s="4">
        <f>COUNTIF(Z11:Z79,"ต้องปรับปรุงเร่งด่วน")</f>
        <v>0</v>
      </c>
      <c r="AA83" s="4">
        <f>COUNTIF(AB11:AB79,"ต้องปรับปรุงเร่งด่วน")</f>
        <v>0</v>
      </c>
      <c r="AC83" s="86">
        <f>COUNTIF(AD11:AD79,"ต้องปรับปรุงเร่งด่วน")</f>
        <v>0</v>
      </c>
      <c r="AD83" s="86"/>
      <c r="AF83" s="5">
        <f>SUM(AF81:AF82)</f>
        <v>55</v>
      </c>
    </row>
    <row r="84" spans="2:33" ht="16.5" customHeight="1" x14ac:dyDescent="0.2">
      <c r="B84" s="90" t="s">
        <v>15</v>
      </c>
      <c r="F84" s="82">
        <f>SUM(F79:F83)</f>
        <v>100</v>
      </c>
      <c r="H84" s="82">
        <f>SUM(H79:H83)</f>
        <v>100</v>
      </c>
      <c r="J84" s="82">
        <f>SUM(J79:J83)</f>
        <v>98.181818181818187</v>
      </c>
      <c r="L84" s="82">
        <f>SUM(L79:L83)</f>
        <v>100</v>
      </c>
      <c r="N84" s="82">
        <f>SUM(N80:N83)</f>
        <v>100</v>
      </c>
      <c r="P84" s="82">
        <f>SUM(P79:P83)</f>
        <v>100</v>
      </c>
      <c r="R84" s="82">
        <f>SUM(R79:R83)</f>
        <v>100</v>
      </c>
      <c r="T84" s="82">
        <f>SUM(T79:T83)</f>
        <v>99.999999999999986</v>
      </c>
      <c r="V84" s="82">
        <f>SUM(V79:V83)</f>
        <v>100</v>
      </c>
      <c r="X84" s="82">
        <f>SUM(X79:X83)</f>
        <v>100</v>
      </c>
      <c r="Z84" s="82">
        <f>SUM(Z79:Z83)</f>
        <v>100</v>
      </c>
      <c r="AB84" s="82">
        <f>SUM(AB79:AB83)</f>
        <v>100</v>
      </c>
      <c r="AC84" s="86">
        <f>SUM(AC79:AC83)</f>
        <v>55</v>
      </c>
      <c r="AD84" s="87">
        <f>SUM(AD79:AD83)</f>
        <v>100</v>
      </c>
    </row>
  </sheetData>
  <mergeCells count="4">
    <mergeCell ref="A1:R1"/>
    <mergeCell ref="A2:R2"/>
    <mergeCell ref="A4:A5"/>
    <mergeCell ref="B4:B5"/>
  </mergeCells>
  <printOptions horizontalCentered="1"/>
  <pageMargins left="0.25" right="0.25" top="0.5" bottom="0.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95"/>
  <sheetViews>
    <sheetView zoomScaleNormal="100" workbookViewId="0">
      <pane ySplit="5" topLeftCell="A6" activePane="bottomLeft" state="frozen"/>
      <selection pane="bottomLeft" activeCell="B24" sqref="B24"/>
    </sheetView>
  </sheetViews>
  <sheetFormatPr defaultColWidth="9" defaultRowHeight="12.75" x14ac:dyDescent="0.2"/>
  <cols>
    <col min="1" max="1" width="7.140625" style="141" customWidth="1"/>
    <col min="2" max="2" width="38.140625" style="141" customWidth="1"/>
    <col min="3" max="3" width="16.140625" style="141" hidden="1" customWidth="1"/>
    <col min="4" max="4" width="9.42578125" style="140" customWidth="1"/>
    <col min="5" max="13" width="7.5703125" style="140" hidden="1" customWidth="1"/>
    <col min="14" max="14" width="10.140625" style="140" hidden="1" customWidth="1"/>
    <col min="15" max="18" width="7.5703125" style="140" hidden="1" customWidth="1"/>
    <col min="19" max="29" width="7" style="140" hidden="1" customWidth="1"/>
    <col min="30" max="30" width="9.7109375" style="140" customWidth="1"/>
    <col min="31" max="31" width="12" style="141" customWidth="1"/>
    <col min="32" max="32" width="22" style="141" customWidth="1"/>
    <col min="33" max="33" width="10.85546875" style="141" customWidth="1"/>
    <col min="34" max="34" width="9.7109375" style="141" bestFit="1" customWidth="1"/>
    <col min="35" max="35" width="12.85546875" style="141" bestFit="1" customWidth="1"/>
    <col min="36" max="16384" width="9" style="141"/>
  </cols>
  <sheetData>
    <row r="1" spans="1:35" ht="19.5" customHeight="1" x14ac:dyDescent="0.2">
      <c r="A1" s="169" t="s">
        <v>130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</row>
    <row r="2" spans="1:35" ht="19.5" customHeight="1" x14ac:dyDescent="0.2">
      <c r="A2" s="169" t="s">
        <v>116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</row>
    <row r="3" spans="1:35" ht="21" customHeight="1" x14ac:dyDescent="0.2">
      <c r="A3" s="141" t="s">
        <v>126</v>
      </c>
    </row>
    <row r="4" spans="1:35" ht="15.75" customHeight="1" x14ac:dyDescent="0.2">
      <c r="A4" s="161" t="s">
        <v>0</v>
      </c>
      <c r="B4" s="161" t="s">
        <v>33</v>
      </c>
      <c r="C4" s="117" t="s">
        <v>117</v>
      </c>
      <c r="D4" s="117" t="s">
        <v>119</v>
      </c>
      <c r="E4" s="117" t="s">
        <v>16</v>
      </c>
      <c r="F4" s="117" t="s">
        <v>6</v>
      </c>
      <c r="G4" s="117" t="s">
        <v>17</v>
      </c>
      <c r="H4" s="117" t="s">
        <v>6</v>
      </c>
      <c r="I4" s="117" t="s">
        <v>18</v>
      </c>
      <c r="J4" s="117" t="s">
        <v>6</v>
      </c>
      <c r="K4" s="117" t="s">
        <v>19</v>
      </c>
      <c r="L4" s="117" t="s">
        <v>6</v>
      </c>
      <c r="M4" s="117" t="s">
        <v>8</v>
      </c>
      <c r="N4" s="117" t="s">
        <v>6</v>
      </c>
      <c r="O4" s="117" t="s">
        <v>20</v>
      </c>
      <c r="P4" s="117" t="s">
        <v>6</v>
      </c>
      <c r="Q4" s="117" t="s">
        <v>21</v>
      </c>
      <c r="R4" s="117" t="s">
        <v>6</v>
      </c>
      <c r="S4" s="117" t="s">
        <v>22</v>
      </c>
      <c r="T4" s="117" t="s">
        <v>6</v>
      </c>
      <c r="U4" s="117" t="s">
        <v>23</v>
      </c>
      <c r="V4" s="117" t="s">
        <v>6</v>
      </c>
      <c r="W4" s="117" t="s">
        <v>24</v>
      </c>
      <c r="X4" s="117" t="s">
        <v>6</v>
      </c>
      <c r="Y4" s="117" t="s">
        <v>25</v>
      </c>
      <c r="Z4" s="117" t="s">
        <v>6</v>
      </c>
      <c r="AA4" s="117" t="s">
        <v>26</v>
      </c>
      <c r="AB4" s="117" t="s">
        <v>6</v>
      </c>
      <c r="AC4" s="117" t="s">
        <v>5</v>
      </c>
      <c r="AD4" s="117" t="s">
        <v>6</v>
      </c>
      <c r="AE4" s="117" t="s">
        <v>9</v>
      </c>
      <c r="AF4" s="118" t="s">
        <v>89</v>
      </c>
      <c r="AG4" s="125"/>
      <c r="AH4" s="140" t="s">
        <v>104</v>
      </c>
      <c r="AI4" s="141" t="s">
        <v>103</v>
      </c>
    </row>
    <row r="5" spans="1:35" ht="15.75" customHeight="1" x14ac:dyDescent="0.2">
      <c r="A5" s="162"/>
      <c r="B5" s="162"/>
      <c r="C5" s="119" t="s">
        <v>118</v>
      </c>
      <c r="D5" s="119" t="s">
        <v>1</v>
      </c>
      <c r="E5" s="120"/>
      <c r="F5" s="119" t="s">
        <v>7</v>
      </c>
      <c r="G5" s="120"/>
      <c r="H5" s="119" t="s">
        <v>7</v>
      </c>
      <c r="I5" s="120"/>
      <c r="J5" s="119" t="s">
        <v>7</v>
      </c>
      <c r="K5" s="120"/>
      <c r="L5" s="119" t="s">
        <v>7</v>
      </c>
      <c r="M5" s="120"/>
      <c r="N5" s="119" t="s">
        <v>7</v>
      </c>
      <c r="O5" s="120"/>
      <c r="P5" s="119" t="s">
        <v>7</v>
      </c>
      <c r="Q5" s="120"/>
      <c r="R5" s="119" t="s">
        <v>7</v>
      </c>
      <c r="S5" s="120"/>
      <c r="T5" s="119" t="s">
        <v>7</v>
      </c>
      <c r="U5" s="120"/>
      <c r="V5" s="119" t="s">
        <v>7</v>
      </c>
      <c r="W5" s="120"/>
      <c r="X5" s="119" t="s">
        <v>7</v>
      </c>
      <c r="Y5" s="120"/>
      <c r="Z5" s="119" t="s">
        <v>7</v>
      </c>
      <c r="AA5" s="120"/>
      <c r="AB5" s="119" t="s">
        <v>7</v>
      </c>
      <c r="AC5" s="119" t="s">
        <v>15</v>
      </c>
      <c r="AD5" s="119" t="s">
        <v>7</v>
      </c>
      <c r="AE5" s="119" t="s">
        <v>1</v>
      </c>
      <c r="AF5" s="121"/>
      <c r="AG5" s="126"/>
    </row>
    <row r="6" spans="1:35" ht="17.25" customHeight="1" x14ac:dyDescent="0.2">
      <c r="A6" s="109">
        <v>1</v>
      </c>
      <c r="B6" s="108" t="s">
        <v>141</v>
      </c>
      <c r="C6" s="108" t="s">
        <v>92</v>
      </c>
      <c r="D6" s="109">
        <v>2557</v>
      </c>
      <c r="E6" s="110">
        <v>9.59</v>
      </c>
      <c r="F6" s="109" t="s">
        <v>14</v>
      </c>
      <c r="G6" s="110">
        <v>9.43</v>
      </c>
      <c r="H6" s="109" t="s">
        <v>14</v>
      </c>
      <c r="I6" s="110">
        <v>9.48</v>
      </c>
      <c r="J6" s="109" t="s">
        <v>14</v>
      </c>
      <c r="K6" s="110">
        <v>9.3000000000000007</v>
      </c>
      <c r="L6" s="109" t="s">
        <v>14</v>
      </c>
      <c r="M6" s="110">
        <v>15.28</v>
      </c>
      <c r="N6" s="109" t="s">
        <v>12</v>
      </c>
      <c r="O6" s="110">
        <v>10</v>
      </c>
      <c r="P6" s="109" t="s">
        <v>14</v>
      </c>
      <c r="Q6" s="110">
        <v>5</v>
      </c>
      <c r="R6" s="109" t="s">
        <v>14</v>
      </c>
      <c r="S6" s="110">
        <v>4.93</v>
      </c>
      <c r="T6" s="109" t="s">
        <v>14</v>
      </c>
      <c r="U6" s="110">
        <v>5</v>
      </c>
      <c r="V6" s="109" t="s">
        <v>14</v>
      </c>
      <c r="W6" s="110">
        <v>5</v>
      </c>
      <c r="X6" s="109" t="s">
        <v>14</v>
      </c>
      <c r="Y6" s="110">
        <v>5</v>
      </c>
      <c r="Z6" s="109" t="s">
        <v>14</v>
      </c>
      <c r="AA6" s="110">
        <v>5</v>
      </c>
      <c r="AB6" s="109" t="s">
        <v>14</v>
      </c>
      <c r="AC6" s="109">
        <v>93.01</v>
      </c>
      <c r="AD6" s="109" t="s">
        <v>14</v>
      </c>
      <c r="AE6" s="108" t="s">
        <v>10</v>
      </c>
      <c r="AF6" s="108"/>
      <c r="AG6" s="104"/>
    </row>
    <row r="7" spans="1:35" ht="17.25" customHeight="1" x14ac:dyDescent="0.2">
      <c r="A7" s="47">
        <v>2</v>
      </c>
      <c r="B7" s="45" t="s">
        <v>34</v>
      </c>
      <c r="C7" s="45" t="s">
        <v>94</v>
      </c>
      <c r="D7" s="47">
        <v>2555</v>
      </c>
      <c r="E7" s="60">
        <v>9.64</v>
      </c>
      <c r="F7" s="47" t="s">
        <v>14</v>
      </c>
      <c r="G7" s="60">
        <v>9.6300000000000008</v>
      </c>
      <c r="H7" s="47" t="s">
        <v>14</v>
      </c>
      <c r="I7" s="60">
        <v>9.3699999999999992</v>
      </c>
      <c r="J7" s="47" t="s">
        <v>14</v>
      </c>
      <c r="K7" s="60">
        <v>9.25</v>
      </c>
      <c r="L7" s="47" t="s">
        <v>14</v>
      </c>
      <c r="M7" s="60">
        <v>13.66</v>
      </c>
      <c r="N7" s="47" t="s">
        <v>12</v>
      </c>
      <c r="O7" s="60">
        <v>9</v>
      </c>
      <c r="P7" s="47" t="s">
        <v>14</v>
      </c>
      <c r="Q7" s="60">
        <v>4.8</v>
      </c>
      <c r="R7" s="47" t="s">
        <v>14</v>
      </c>
      <c r="S7" s="60">
        <v>4.88</v>
      </c>
      <c r="T7" s="47" t="s">
        <v>14</v>
      </c>
      <c r="U7" s="60">
        <v>4</v>
      </c>
      <c r="V7" s="47" t="s">
        <v>12</v>
      </c>
      <c r="W7" s="60">
        <v>5</v>
      </c>
      <c r="X7" s="47" t="s">
        <v>14</v>
      </c>
      <c r="Y7" s="60">
        <v>5</v>
      </c>
      <c r="Z7" s="47" t="s">
        <v>14</v>
      </c>
      <c r="AA7" s="60">
        <v>5</v>
      </c>
      <c r="AB7" s="47" t="s">
        <v>14</v>
      </c>
      <c r="AC7" s="47">
        <v>89.23</v>
      </c>
      <c r="AD7" s="47" t="s">
        <v>12</v>
      </c>
      <c r="AE7" s="45" t="s">
        <v>10</v>
      </c>
      <c r="AF7" s="45"/>
      <c r="AG7" s="104"/>
    </row>
    <row r="8" spans="1:35" ht="17.25" customHeight="1" x14ac:dyDescent="0.2">
      <c r="A8" s="47">
        <v>3</v>
      </c>
      <c r="B8" s="45" t="s">
        <v>35</v>
      </c>
      <c r="C8" s="45" t="s">
        <v>95</v>
      </c>
      <c r="D8" s="47">
        <v>2554</v>
      </c>
      <c r="E8" s="60">
        <v>9.49</v>
      </c>
      <c r="F8" s="47" t="s">
        <v>14</v>
      </c>
      <c r="G8" s="60">
        <v>8.7100000000000009</v>
      </c>
      <c r="H8" s="47" t="s">
        <v>12</v>
      </c>
      <c r="I8" s="60">
        <v>8.39</v>
      </c>
      <c r="J8" s="47" t="s">
        <v>12</v>
      </c>
      <c r="K8" s="60">
        <v>8.3800000000000008</v>
      </c>
      <c r="L8" s="47" t="s">
        <v>12</v>
      </c>
      <c r="M8" s="60">
        <v>8.5500000000000007</v>
      </c>
      <c r="N8" s="47" t="s">
        <v>13</v>
      </c>
      <c r="O8" s="60">
        <v>8</v>
      </c>
      <c r="P8" s="47" t="s">
        <v>12</v>
      </c>
      <c r="Q8" s="60">
        <v>4.8</v>
      </c>
      <c r="R8" s="47" t="s">
        <v>14</v>
      </c>
      <c r="S8" s="60">
        <v>5</v>
      </c>
      <c r="T8" s="47" t="s">
        <v>14</v>
      </c>
      <c r="U8" s="60">
        <v>5</v>
      </c>
      <c r="V8" s="47" t="s">
        <v>14</v>
      </c>
      <c r="W8" s="60">
        <v>5</v>
      </c>
      <c r="X8" s="47" t="s">
        <v>14</v>
      </c>
      <c r="Y8" s="60">
        <v>5</v>
      </c>
      <c r="Z8" s="47" t="s">
        <v>14</v>
      </c>
      <c r="AA8" s="60">
        <v>5</v>
      </c>
      <c r="AB8" s="47" t="s">
        <v>14</v>
      </c>
      <c r="AC8" s="47">
        <v>81.319999999999993</v>
      </c>
      <c r="AD8" s="47" t="s">
        <v>12</v>
      </c>
      <c r="AE8" s="45" t="s">
        <v>10</v>
      </c>
      <c r="AF8" s="45"/>
      <c r="AG8" s="104"/>
    </row>
    <row r="9" spans="1:35" ht="17.25" customHeight="1" x14ac:dyDescent="0.2">
      <c r="A9" s="47">
        <v>4</v>
      </c>
      <c r="B9" s="45" t="s">
        <v>36</v>
      </c>
      <c r="C9" s="45" t="s">
        <v>96</v>
      </c>
      <c r="D9" s="47">
        <v>2555</v>
      </c>
      <c r="E9" s="60">
        <v>9.7200000000000006</v>
      </c>
      <c r="F9" s="47" t="s">
        <v>14</v>
      </c>
      <c r="G9" s="60">
        <v>9.6</v>
      </c>
      <c r="H9" s="47" t="s">
        <v>14</v>
      </c>
      <c r="I9" s="60">
        <v>9.41</v>
      </c>
      <c r="J9" s="47" t="s">
        <v>14</v>
      </c>
      <c r="K9" s="60">
        <v>8.43</v>
      </c>
      <c r="L9" s="47" t="s">
        <v>12</v>
      </c>
      <c r="M9" s="60">
        <v>9.25</v>
      </c>
      <c r="N9" s="47" t="s">
        <v>13</v>
      </c>
      <c r="O9" s="60">
        <v>9</v>
      </c>
      <c r="P9" s="47" t="s">
        <v>14</v>
      </c>
      <c r="Q9" s="60">
        <v>4.8</v>
      </c>
      <c r="R9" s="47" t="s">
        <v>14</v>
      </c>
      <c r="S9" s="60">
        <v>4.88</v>
      </c>
      <c r="T9" s="47" t="s">
        <v>14</v>
      </c>
      <c r="U9" s="60">
        <v>5</v>
      </c>
      <c r="V9" s="47" t="s">
        <v>14</v>
      </c>
      <c r="W9" s="60">
        <v>5</v>
      </c>
      <c r="X9" s="47" t="s">
        <v>14</v>
      </c>
      <c r="Y9" s="60">
        <v>5</v>
      </c>
      <c r="Z9" s="47" t="s">
        <v>14</v>
      </c>
      <c r="AA9" s="60">
        <v>5</v>
      </c>
      <c r="AB9" s="47" t="s">
        <v>14</v>
      </c>
      <c r="AC9" s="47">
        <v>85.09</v>
      </c>
      <c r="AD9" s="47" t="s">
        <v>12</v>
      </c>
      <c r="AE9" s="45" t="s">
        <v>90</v>
      </c>
      <c r="AF9" s="45"/>
      <c r="AG9" s="104"/>
      <c r="AH9" s="142">
        <v>82.3</v>
      </c>
      <c r="AI9" s="143" t="s">
        <v>102</v>
      </c>
    </row>
    <row r="10" spans="1:35" ht="17.25" customHeight="1" x14ac:dyDescent="0.2">
      <c r="A10" s="47">
        <v>5</v>
      </c>
      <c r="B10" s="45" t="s">
        <v>37</v>
      </c>
      <c r="C10" s="45" t="s">
        <v>4</v>
      </c>
      <c r="D10" s="47">
        <v>2554</v>
      </c>
      <c r="E10" s="60">
        <v>9.64</v>
      </c>
      <c r="F10" s="47" t="s">
        <v>14</v>
      </c>
      <c r="G10" s="60">
        <v>9.65</v>
      </c>
      <c r="H10" s="47" t="s">
        <v>14</v>
      </c>
      <c r="I10" s="60">
        <v>9.35</v>
      </c>
      <c r="J10" s="47" t="s">
        <v>14</v>
      </c>
      <c r="K10" s="60">
        <v>9.06</v>
      </c>
      <c r="L10" s="47" t="s">
        <v>14</v>
      </c>
      <c r="M10" s="60">
        <v>9.81</v>
      </c>
      <c r="N10" s="47" t="s">
        <v>13</v>
      </c>
      <c r="O10" s="60">
        <v>9</v>
      </c>
      <c r="P10" s="47" t="s">
        <v>14</v>
      </c>
      <c r="Q10" s="60">
        <v>4.8</v>
      </c>
      <c r="R10" s="47" t="s">
        <v>14</v>
      </c>
      <c r="S10" s="60">
        <v>5</v>
      </c>
      <c r="T10" s="47" t="s">
        <v>14</v>
      </c>
      <c r="U10" s="60">
        <v>5</v>
      </c>
      <c r="V10" s="47" t="s">
        <v>14</v>
      </c>
      <c r="W10" s="60">
        <v>5</v>
      </c>
      <c r="X10" s="47" t="s">
        <v>14</v>
      </c>
      <c r="Y10" s="60">
        <v>5</v>
      </c>
      <c r="Z10" s="47" t="s">
        <v>14</v>
      </c>
      <c r="AA10" s="60">
        <v>5</v>
      </c>
      <c r="AB10" s="47" t="s">
        <v>14</v>
      </c>
      <c r="AC10" s="47">
        <v>86.31</v>
      </c>
      <c r="AD10" s="47" t="s">
        <v>12</v>
      </c>
      <c r="AE10" s="45" t="s">
        <v>10</v>
      </c>
      <c r="AF10" s="45"/>
      <c r="AG10" s="104"/>
    </row>
    <row r="11" spans="1:35" ht="17.25" customHeight="1" x14ac:dyDescent="0.2">
      <c r="A11" s="47">
        <v>6</v>
      </c>
      <c r="B11" s="45" t="s">
        <v>38</v>
      </c>
      <c r="C11" s="45" t="s">
        <v>97</v>
      </c>
      <c r="D11" s="47">
        <v>2555</v>
      </c>
      <c r="E11" s="60">
        <v>9.43</v>
      </c>
      <c r="F11" s="47" t="s">
        <v>14</v>
      </c>
      <c r="G11" s="60">
        <v>9.07</v>
      </c>
      <c r="H11" s="47" t="s">
        <v>14</v>
      </c>
      <c r="I11" s="60">
        <v>7.7</v>
      </c>
      <c r="J11" s="47" t="s">
        <v>12</v>
      </c>
      <c r="K11" s="60">
        <v>8.5500000000000007</v>
      </c>
      <c r="L11" s="47" t="s">
        <v>12</v>
      </c>
      <c r="M11" s="60">
        <v>9.0299999999999994</v>
      </c>
      <c r="N11" s="47" t="s">
        <v>13</v>
      </c>
      <c r="O11" s="60">
        <v>8</v>
      </c>
      <c r="P11" s="47" t="s">
        <v>12</v>
      </c>
      <c r="Q11" s="60">
        <v>5</v>
      </c>
      <c r="R11" s="47" t="s">
        <v>14</v>
      </c>
      <c r="S11" s="60">
        <v>4.96</v>
      </c>
      <c r="T11" s="47" t="s">
        <v>14</v>
      </c>
      <c r="U11" s="60">
        <v>5</v>
      </c>
      <c r="V11" s="47" t="s">
        <v>14</v>
      </c>
      <c r="W11" s="60">
        <v>5</v>
      </c>
      <c r="X11" s="47" t="s">
        <v>14</v>
      </c>
      <c r="Y11" s="60">
        <v>5</v>
      </c>
      <c r="Z11" s="47" t="s">
        <v>14</v>
      </c>
      <c r="AA11" s="60">
        <v>4</v>
      </c>
      <c r="AB11" s="47" t="s">
        <v>12</v>
      </c>
      <c r="AC11" s="140">
        <v>80.739999999999995</v>
      </c>
      <c r="AD11" s="47" t="s">
        <v>12</v>
      </c>
      <c r="AE11" s="45" t="s">
        <v>90</v>
      </c>
      <c r="AF11" s="45"/>
      <c r="AG11" s="104"/>
      <c r="AH11" s="141">
        <v>79.33</v>
      </c>
      <c r="AI11" s="141" t="s">
        <v>110</v>
      </c>
    </row>
    <row r="12" spans="1:35" ht="17.25" customHeight="1" x14ac:dyDescent="0.2">
      <c r="A12" s="47">
        <v>7</v>
      </c>
      <c r="B12" s="45" t="s">
        <v>39</v>
      </c>
      <c r="C12" s="45" t="s">
        <v>98</v>
      </c>
      <c r="D12" s="47">
        <v>2554</v>
      </c>
      <c r="E12" s="60">
        <v>9.74</v>
      </c>
      <c r="F12" s="47" t="s">
        <v>14</v>
      </c>
      <c r="G12" s="60">
        <v>9.31</v>
      </c>
      <c r="H12" s="47" t="s">
        <v>14</v>
      </c>
      <c r="I12" s="60">
        <v>8.6199999999999992</v>
      </c>
      <c r="J12" s="47" t="s">
        <v>12</v>
      </c>
      <c r="K12" s="60">
        <v>9.3000000000000007</v>
      </c>
      <c r="L12" s="47" t="s">
        <v>14</v>
      </c>
      <c r="M12" s="60">
        <v>10.41</v>
      </c>
      <c r="N12" s="47" t="s">
        <v>13</v>
      </c>
      <c r="O12" s="60">
        <v>9</v>
      </c>
      <c r="P12" s="47" t="s">
        <v>14</v>
      </c>
      <c r="Q12" s="60">
        <v>4.8</v>
      </c>
      <c r="R12" s="47" t="s">
        <v>14</v>
      </c>
      <c r="S12" s="60">
        <v>3.33</v>
      </c>
      <c r="T12" s="47" t="s">
        <v>13</v>
      </c>
      <c r="U12" s="60">
        <v>5</v>
      </c>
      <c r="V12" s="47" t="s">
        <v>14</v>
      </c>
      <c r="W12" s="60">
        <v>5</v>
      </c>
      <c r="X12" s="47" t="s">
        <v>14</v>
      </c>
      <c r="Y12" s="60">
        <v>5</v>
      </c>
      <c r="Z12" s="47" t="s">
        <v>14</v>
      </c>
      <c r="AA12" s="60">
        <v>5</v>
      </c>
      <c r="AB12" s="47" t="s">
        <v>14</v>
      </c>
      <c r="AC12" s="47">
        <v>84.51</v>
      </c>
      <c r="AD12" s="47" t="s">
        <v>12</v>
      </c>
      <c r="AE12" s="45" t="s">
        <v>90</v>
      </c>
      <c r="AF12" s="45"/>
      <c r="AG12" s="104"/>
      <c r="AH12" s="141">
        <v>80.89</v>
      </c>
      <c r="AI12" s="141" t="s">
        <v>106</v>
      </c>
    </row>
    <row r="13" spans="1:35" ht="17.25" customHeight="1" x14ac:dyDescent="0.2">
      <c r="A13" s="47">
        <v>8</v>
      </c>
      <c r="B13" s="45" t="s">
        <v>40</v>
      </c>
      <c r="C13" s="45" t="s">
        <v>96</v>
      </c>
      <c r="D13" s="47">
        <v>2555</v>
      </c>
      <c r="E13" s="60">
        <v>9.42</v>
      </c>
      <c r="F13" s="47" t="s">
        <v>14</v>
      </c>
      <c r="G13" s="60">
        <v>9.24</v>
      </c>
      <c r="H13" s="47" t="s">
        <v>14</v>
      </c>
      <c r="I13" s="60">
        <v>8.6</v>
      </c>
      <c r="J13" s="47" t="s">
        <v>12</v>
      </c>
      <c r="K13" s="60">
        <v>8.25</v>
      </c>
      <c r="L13" s="47" t="s">
        <v>12</v>
      </c>
      <c r="M13" s="60">
        <v>5.68</v>
      </c>
      <c r="N13" s="47" t="s">
        <v>27</v>
      </c>
      <c r="O13" s="60">
        <v>8</v>
      </c>
      <c r="P13" s="47" t="s">
        <v>12</v>
      </c>
      <c r="Q13" s="60">
        <v>5</v>
      </c>
      <c r="R13" s="47" t="s">
        <v>14</v>
      </c>
      <c r="S13" s="60">
        <v>4.9400000000000004</v>
      </c>
      <c r="T13" s="47" t="s">
        <v>14</v>
      </c>
      <c r="U13" s="60">
        <v>5</v>
      </c>
      <c r="V13" s="47" t="s">
        <v>14</v>
      </c>
      <c r="W13" s="60">
        <v>5</v>
      </c>
      <c r="X13" s="47" t="s">
        <v>14</v>
      </c>
      <c r="Y13" s="60">
        <v>5</v>
      </c>
      <c r="Z13" s="47" t="s">
        <v>14</v>
      </c>
      <c r="AA13" s="60">
        <v>4</v>
      </c>
      <c r="AB13" s="47" t="s">
        <v>12</v>
      </c>
      <c r="AC13" s="47">
        <v>78.13</v>
      </c>
      <c r="AD13" s="47" t="s">
        <v>12</v>
      </c>
      <c r="AE13" s="45" t="s">
        <v>11</v>
      </c>
      <c r="AF13" s="148" t="s">
        <v>136</v>
      </c>
      <c r="AG13" s="104"/>
    </row>
    <row r="14" spans="1:35" ht="17.25" customHeight="1" x14ac:dyDescent="0.2">
      <c r="A14" s="47"/>
      <c r="B14" s="45"/>
      <c r="C14" s="45"/>
      <c r="D14" s="47"/>
      <c r="E14" s="60"/>
      <c r="F14" s="47"/>
      <c r="G14" s="60"/>
      <c r="H14" s="47"/>
      <c r="I14" s="60"/>
      <c r="J14" s="47"/>
      <c r="K14" s="60"/>
      <c r="L14" s="47"/>
      <c r="M14" s="60"/>
      <c r="N14" s="47"/>
      <c r="O14" s="60"/>
      <c r="P14" s="47"/>
      <c r="Q14" s="60"/>
      <c r="R14" s="47"/>
      <c r="S14" s="60"/>
      <c r="T14" s="47"/>
      <c r="U14" s="60"/>
      <c r="V14" s="47"/>
      <c r="W14" s="60"/>
      <c r="X14" s="47"/>
      <c r="Y14" s="60"/>
      <c r="Z14" s="47"/>
      <c r="AA14" s="60"/>
      <c r="AB14" s="47"/>
      <c r="AC14" s="47"/>
      <c r="AD14" s="47"/>
      <c r="AE14" s="45"/>
      <c r="AF14" s="148" t="s">
        <v>137</v>
      </c>
      <c r="AG14" s="104"/>
    </row>
    <row r="15" spans="1:35" ht="17.25" customHeight="1" x14ac:dyDescent="0.2">
      <c r="A15" s="47">
        <v>9</v>
      </c>
      <c r="B15" s="45" t="s">
        <v>41</v>
      </c>
      <c r="C15" s="45" t="s">
        <v>3</v>
      </c>
      <c r="D15" s="47">
        <v>2554</v>
      </c>
      <c r="E15" s="60">
        <v>9.31</v>
      </c>
      <c r="F15" s="47" t="s">
        <v>14</v>
      </c>
      <c r="G15" s="60">
        <v>9.4700000000000006</v>
      </c>
      <c r="H15" s="47" t="s">
        <v>14</v>
      </c>
      <c r="I15" s="60">
        <v>9.25</v>
      </c>
      <c r="J15" s="47" t="s">
        <v>14</v>
      </c>
      <c r="K15" s="60">
        <v>8.7799999999999994</v>
      </c>
      <c r="L15" s="47" t="s">
        <v>12</v>
      </c>
      <c r="M15" s="60">
        <v>11.14</v>
      </c>
      <c r="N15" s="47" t="s">
        <v>13</v>
      </c>
      <c r="O15" s="60">
        <v>8</v>
      </c>
      <c r="P15" s="47" t="s">
        <v>12</v>
      </c>
      <c r="Q15" s="60">
        <v>4.8</v>
      </c>
      <c r="R15" s="47" t="s">
        <v>14</v>
      </c>
      <c r="S15" s="60">
        <v>5</v>
      </c>
      <c r="T15" s="47" t="s">
        <v>14</v>
      </c>
      <c r="U15" s="60">
        <v>5</v>
      </c>
      <c r="V15" s="47" t="s">
        <v>14</v>
      </c>
      <c r="W15" s="60">
        <v>5</v>
      </c>
      <c r="X15" s="47" t="s">
        <v>14</v>
      </c>
      <c r="Y15" s="60">
        <v>5</v>
      </c>
      <c r="Z15" s="47" t="s">
        <v>14</v>
      </c>
      <c r="AA15" s="60">
        <v>4</v>
      </c>
      <c r="AB15" s="47" t="s">
        <v>12</v>
      </c>
      <c r="AC15" s="47">
        <v>85.75</v>
      </c>
      <c r="AD15" s="47" t="s">
        <v>12</v>
      </c>
      <c r="AE15" s="45" t="s">
        <v>10</v>
      </c>
      <c r="AF15" s="45"/>
      <c r="AG15" s="104"/>
    </row>
    <row r="16" spans="1:35" ht="17.25" customHeight="1" x14ac:dyDescent="0.2">
      <c r="A16" s="47">
        <v>10</v>
      </c>
      <c r="B16" s="45" t="s">
        <v>42</v>
      </c>
      <c r="C16" s="45" t="s">
        <v>99</v>
      </c>
      <c r="D16" s="47">
        <v>2555</v>
      </c>
      <c r="E16" s="60">
        <v>9.57</v>
      </c>
      <c r="F16" s="47" t="s">
        <v>14</v>
      </c>
      <c r="G16" s="60">
        <v>9.3800000000000008</v>
      </c>
      <c r="H16" s="47" t="s">
        <v>14</v>
      </c>
      <c r="I16" s="60">
        <v>8.9</v>
      </c>
      <c r="J16" s="47" t="s">
        <v>12</v>
      </c>
      <c r="K16" s="60">
        <v>8.85</v>
      </c>
      <c r="L16" s="47" t="s">
        <v>12</v>
      </c>
      <c r="M16" s="60">
        <v>9.43</v>
      </c>
      <c r="N16" s="47" t="s">
        <v>13</v>
      </c>
      <c r="O16" s="60">
        <v>9</v>
      </c>
      <c r="P16" s="47" t="s">
        <v>14</v>
      </c>
      <c r="Q16" s="60">
        <v>5</v>
      </c>
      <c r="R16" s="47" t="s">
        <v>14</v>
      </c>
      <c r="S16" s="60">
        <v>4.97</v>
      </c>
      <c r="T16" s="47" t="s">
        <v>14</v>
      </c>
      <c r="U16" s="60">
        <v>5</v>
      </c>
      <c r="V16" s="47" t="s">
        <v>14</v>
      </c>
      <c r="W16" s="60">
        <v>5</v>
      </c>
      <c r="X16" s="47" t="s">
        <v>14</v>
      </c>
      <c r="Y16" s="60">
        <v>5</v>
      </c>
      <c r="Z16" s="47" t="s">
        <v>14</v>
      </c>
      <c r="AA16" s="60">
        <v>5</v>
      </c>
      <c r="AB16" s="47" t="s">
        <v>14</v>
      </c>
      <c r="AC16" s="60">
        <v>85.1</v>
      </c>
      <c r="AD16" s="47" t="s">
        <v>12</v>
      </c>
      <c r="AE16" s="45" t="s">
        <v>10</v>
      </c>
      <c r="AF16" s="45"/>
      <c r="AG16" s="104"/>
    </row>
    <row r="17" spans="1:35" ht="17.25" customHeight="1" x14ac:dyDescent="0.2">
      <c r="A17" s="47">
        <v>11</v>
      </c>
      <c r="B17" s="45" t="s">
        <v>43</v>
      </c>
      <c r="C17" s="45" t="s">
        <v>97</v>
      </c>
      <c r="D17" s="47">
        <v>2555</v>
      </c>
      <c r="E17" s="60">
        <v>9.91</v>
      </c>
      <c r="F17" s="47" t="s">
        <v>14</v>
      </c>
      <c r="G17" s="60">
        <v>9.8699999999999992</v>
      </c>
      <c r="H17" s="47" t="s">
        <v>14</v>
      </c>
      <c r="I17" s="60">
        <v>8.74</v>
      </c>
      <c r="J17" s="47" t="s">
        <v>12</v>
      </c>
      <c r="K17" s="60">
        <v>8.94</v>
      </c>
      <c r="L17" s="47" t="s">
        <v>12</v>
      </c>
      <c r="M17" s="60">
        <v>9.58</v>
      </c>
      <c r="N17" s="47" t="s">
        <v>13</v>
      </c>
      <c r="O17" s="60">
        <v>8</v>
      </c>
      <c r="P17" s="47" t="s">
        <v>12</v>
      </c>
      <c r="Q17" s="60">
        <v>5</v>
      </c>
      <c r="R17" s="47" t="s">
        <v>14</v>
      </c>
      <c r="S17" s="60">
        <v>4.9400000000000004</v>
      </c>
      <c r="T17" s="47" t="s">
        <v>14</v>
      </c>
      <c r="U17" s="60">
        <v>5</v>
      </c>
      <c r="V17" s="47" t="s">
        <v>14</v>
      </c>
      <c r="W17" s="60">
        <v>5</v>
      </c>
      <c r="X17" s="47" t="s">
        <v>14</v>
      </c>
      <c r="Y17" s="60">
        <v>5</v>
      </c>
      <c r="Z17" s="47" t="s">
        <v>14</v>
      </c>
      <c r="AA17" s="60">
        <v>4</v>
      </c>
      <c r="AB17" s="47" t="s">
        <v>12</v>
      </c>
      <c r="AC17" s="140">
        <v>83.98</v>
      </c>
      <c r="AD17" s="47" t="s">
        <v>12</v>
      </c>
      <c r="AE17" s="45" t="s">
        <v>90</v>
      </c>
      <c r="AF17" s="45"/>
      <c r="AG17" s="104"/>
      <c r="AH17" s="141">
        <v>81.92</v>
      </c>
      <c r="AI17" s="141" t="s">
        <v>110</v>
      </c>
    </row>
    <row r="18" spans="1:35" ht="17.25" customHeight="1" x14ac:dyDescent="0.2">
      <c r="A18" s="47">
        <v>12</v>
      </c>
      <c r="B18" s="45" t="s">
        <v>44</v>
      </c>
      <c r="C18" s="45" t="s">
        <v>100</v>
      </c>
      <c r="D18" s="47">
        <v>2555</v>
      </c>
      <c r="E18" s="60">
        <v>9.86</v>
      </c>
      <c r="F18" s="47" t="s">
        <v>14</v>
      </c>
      <c r="G18" s="60">
        <v>9.8800000000000008</v>
      </c>
      <c r="H18" s="47" t="s">
        <v>14</v>
      </c>
      <c r="I18" s="60">
        <v>9.32</v>
      </c>
      <c r="J18" s="47" t="s">
        <v>14</v>
      </c>
      <c r="K18" s="60">
        <v>8.7100000000000009</v>
      </c>
      <c r="L18" s="47" t="s">
        <v>12</v>
      </c>
      <c r="M18" s="60">
        <v>8.3000000000000007</v>
      </c>
      <c r="N18" s="47" t="s">
        <v>13</v>
      </c>
      <c r="O18" s="60">
        <v>8</v>
      </c>
      <c r="P18" s="47" t="s">
        <v>12</v>
      </c>
      <c r="Q18" s="60">
        <v>4.5</v>
      </c>
      <c r="R18" s="47" t="s">
        <v>14</v>
      </c>
      <c r="S18" s="60">
        <v>5</v>
      </c>
      <c r="T18" s="47" t="s">
        <v>14</v>
      </c>
      <c r="U18" s="60">
        <v>5</v>
      </c>
      <c r="V18" s="47" t="s">
        <v>14</v>
      </c>
      <c r="W18" s="60">
        <v>5</v>
      </c>
      <c r="X18" s="47" t="s">
        <v>14</v>
      </c>
      <c r="Y18" s="60">
        <v>5</v>
      </c>
      <c r="Z18" s="47" t="s">
        <v>14</v>
      </c>
      <c r="AA18" s="60">
        <v>4</v>
      </c>
      <c r="AB18" s="47" t="s">
        <v>12</v>
      </c>
      <c r="AC18" s="47">
        <v>82.57</v>
      </c>
      <c r="AD18" s="47" t="s">
        <v>12</v>
      </c>
      <c r="AE18" s="45" t="s">
        <v>90</v>
      </c>
      <c r="AF18" s="45"/>
      <c r="AG18" s="104"/>
      <c r="AH18" s="141">
        <v>79.040000000000006</v>
      </c>
      <c r="AI18" s="141" t="s">
        <v>109</v>
      </c>
    </row>
    <row r="19" spans="1:35" ht="17.25" customHeight="1" x14ac:dyDescent="0.2">
      <c r="A19" s="47">
        <v>13</v>
      </c>
      <c r="B19" s="45" t="s">
        <v>45</v>
      </c>
      <c r="C19" s="45" t="s">
        <v>2</v>
      </c>
      <c r="D19" s="47">
        <v>2554</v>
      </c>
      <c r="E19" s="60">
        <v>9.67</v>
      </c>
      <c r="F19" s="47" t="s">
        <v>14</v>
      </c>
      <c r="G19" s="60">
        <v>9.01</v>
      </c>
      <c r="H19" s="47" t="s">
        <v>14</v>
      </c>
      <c r="I19" s="60">
        <v>8.16</v>
      </c>
      <c r="J19" s="47" t="s">
        <v>12</v>
      </c>
      <c r="K19" s="60">
        <v>8.9499999999999993</v>
      </c>
      <c r="L19" s="47" t="s">
        <v>12</v>
      </c>
      <c r="M19" s="60">
        <v>9.81</v>
      </c>
      <c r="N19" s="47" t="s">
        <v>13</v>
      </c>
      <c r="O19" s="60">
        <v>9</v>
      </c>
      <c r="P19" s="47" t="s">
        <v>14</v>
      </c>
      <c r="Q19" s="60">
        <v>5</v>
      </c>
      <c r="R19" s="47" t="s">
        <v>14</v>
      </c>
      <c r="S19" s="60">
        <v>5</v>
      </c>
      <c r="T19" s="47" t="s">
        <v>14</v>
      </c>
      <c r="U19" s="60">
        <v>5</v>
      </c>
      <c r="V19" s="47" t="s">
        <v>14</v>
      </c>
      <c r="W19" s="60">
        <v>5</v>
      </c>
      <c r="X19" s="47" t="s">
        <v>14</v>
      </c>
      <c r="Y19" s="60">
        <v>5</v>
      </c>
      <c r="Z19" s="47" t="s">
        <v>14</v>
      </c>
      <c r="AA19" s="60">
        <v>4</v>
      </c>
      <c r="AB19" s="47" t="s">
        <v>12</v>
      </c>
      <c r="AC19" s="60">
        <v>83.6</v>
      </c>
      <c r="AD19" s="47" t="s">
        <v>12</v>
      </c>
      <c r="AE19" s="45" t="s">
        <v>90</v>
      </c>
      <c r="AF19" s="45"/>
      <c r="AG19" s="104"/>
      <c r="AH19" s="141">
        <v>81.63</v>
      </c>
      <c r="AI19" s="141" t="s">
        <v>108</v>
      </c>
    </row>
    <row r="20" spans="1:35" ht="17.25" customHeight="1" x14ac:dyDescent="0.2">
      <c r="A20" s="47">
        <v>14</v>
      </c>
      <c r="B20" s="45" t="s">
        <v>46</v>
      </c>
      <c r="C20" s="45" t="s">
        <v>96</v>
      </c>
      <c r="D20" s="47">
        <v>2555</v>
      </c>
      <c r="E20" s="60">
        <v>9.69</v>
      </c>
      <c r="F20" s="47" t="s">
        <v>14</v>
      </c>
      <c r="G20" s="60">
        <v>9.67</v>
      </c>
      <c r="H20" s="47" t="s">
        <v>14</v>
      </c>
      <c r="I20" s="60">
        <v>9.35</v>
      </c>
      <c r="J20" s="47" t="s">
        <v>14</v>
      </c>
      <c r="K20" s="60">
        <v>9.39</v>
      </c>
      <c r="L20" s="47" t="s">
        <v>14</v>
      </c>
      <c r="M20" s="60">
        <v>10.59</v>
      </c>
      <c r="N20" s="47" t="s">
        <v>13</v>
      </c>
      <c r="O20" s="60">
        <v>10</v>
      </c>
      <c r="P20" s="47" t="s">
        <v>14</v>
      </c>
      <c r="Q20" s="60">
        <v>5</v>
      </c>
      <c r="R20" s="47" t="s">
        <v>14</v>
      </c>
      <c r="S20" s="60">
        <v>4.95</v>
      </c>
      <c r="T20" s="47" t="s">
        <v>14</v>
      </c>
      <c r="U20" s="60">
        <v>5</v>
      </c>
      <c r="V20" s="47" t="s">
        <v>14</v>
      </c>
      <c r="W20" s="60">
        <v>5</v>
      </c>
      <c r="X20" s="47" t="s">
        <v>14</v>
      </c>
      <c r="Y20" s="60">
        <v>4</v>
      </c>
      <c r="Z20" s="47" t="s">
        <v>12</v>
      </c>
      <c r="AA20" s="60">
        <v>5</v>
      </c>
      <c r="AB20" s="47" t="s">
        <v>14</v>
      </c>
      <c r="AC20" s="47">
        <v>87.67</v>
      </c>
      <c r="AD20" s="47" t="s">
        <v>12</v>
      </c>
      <c r="AE20" s="45" t="s">
        <v>10</v>
      </c>
      <c r="AF20" s="45"/>
      <c r="AG20" s="104"/>
    </row>
    <row r="21" spans="1:35" ht="17.25" customHeight="1" x14ac:dyDescent="0.2">
      <c r="A21" s="47">
        <v>15</v>
      </c>
      <c r="B21" s="45" t="s">
        <v>47</v>
      </c>
      <c r="C21" s="45" t="s">
        <v>101</v>
      </c>
      <c r="D21" s="47">
        <v>2557</v>
      </c>
      <c r="E21" s="60">
        <v>9.44</v>
      </c>
      <c r="F21" s="47" t="s">
        <v>14</v>
      </c>
      <c r="G21" s="60">
        <v>9.16</v>
      </c>
      <c r="H21" s="47" t="s">
        <v>14</v>
      </c>
      <c r="I21" s="60">
        <v>9.0500000000000007</v>
      </c>
      <c r="J21" s="47" t="s">
        <v>14</v>
      </c>
      <c r="K21" s="60">
        <v>8.98</v>
      </c>
      <c r="L21" s="47" t="s">
        <v>12</v>
      </c>
      <c r="M21" s="60">
        <v>8.32</v>
      </c>
      <c r="N21" s="47" t="s">
        <v>13</v>
      </c>
      <c r="O21" s="60">
        <v>8</v>
      </c>
      <c r="P21" s="47" t="s">
        <v>12</v>
      </c>
      <c r="Q21" s="60">
        <v>4.8</v>
      </c>
      <c r="R21" s="47" t="s">
        <v>14</v>
      </c>
      <c r="S21" s="60">
        <v>3.54</v>
      </c>
      <c r="T21" s="47" t="s">
        <v>13</v>
      </c>
      <c r="U21" s="60">
        <v>5</v>
      </c>
      <c r="V21" s="47" t="s">
        <v>14</v>
      </c>
      <c r="W21" s="60">
        <v>5</v>
      </c>
      <c r="X21" s="47" t="s">
        <v>14</v>
      </c>
      <c r="Y21" s="60">
        <v>5</v>
      </c>
      <c r="Z21" s="47" t="s">
        <v>14</v>
      </c>
      <c r="AA21" s="60">
        <v>4</v>
      </c>
      <c r="AB21" s="47" t="s">
        <v>12</v>
      </c>
      <c r="AC21" s="47">
        <v>80.290000000000006</v>
      </c>
      <c r="AD21" s="47" t="s">
        <v>12</v>
      </c>
      <c r="AE21" s="45" t="s">
        <v>10</v>
      </c>
      <c r="AF21" s="45"/>
      <c r="AG21" s="104"/>
    </row>
    <row r="22" spans="1:35" ht="17.25" customHeight="1" x14ac:dyDescent="0.2">
      <c r="A22" s="47">
        <v>16</v>
      </c>
      <c r="B22" s="45" t="s">
        <v>48</v>
      </c>
      <c r="C22" s="45" t="s">
        <v>114</v>
      </c>
      <c r="D22" s="47">
        <v>2557</v>
      </c>
      <c r="E22" s="60">
        <v>9.74</v>
      </c>
      <c r="F22" s="47" t="s">
        <v>14</v>
      </c>
      <c r="G22" s="60">
        <v>9.6999999999999993</v>
      </c>
      <c r="H22" s="47" t="s">
        <v>14</v>
      </c>
      <c r="I22" s="60">
        <v>8.9600000000000009</v>
      </c>
      <c r="J22" s="47" t="s">
        <v>12</v>
      </c>
      <c r="K22" s="60">
        <v>8.98</v>
      </c>
      <c r="L22" s="47" t="s">
        <v>12</v>
      </c>
      <c r="M22" s="60">
        <v>8.4</v>
      </c>
      <c r="N22" s="47" t="s">
        <v>13</v>
      </c>
      <c r="O22" s="60">
        <v>8</v>
      </c>
      <c r="P22" s="47" t="s">
        <v>12</v>
      </c>
      <c r="Q22" s="60">
        <v>4.8</v>
      </c>
      <c r="R22" s="47" t="s">
        <v>13</v>
      </c>
      <c r="S22" s="60">
        <v>4.75</v>
      </c>
      <c r="T22" s="47" t="s">
        <v>13</v>
      </c>
      <c r="U22" s="60">
        <v>4</v>
      </c>
      <c r="V22" s="47" t="s">
        <v>12</v>
      </c>
      <c r="W22" s="60">
        <v>5</v>
      </c>
      <c r="X22" s="47" t="s">
        <v>14</v>
      </c>
      <c r="Y22" s="60">
        <v>4.5</v>
      </c>
      <c r="Z22" s="47" t="s">
        <v>14</v>
      </c>
      <c r="AA22" s="60">
        <v>4</v>
      </c>
      <c r="AB22" s="47" t="s">
        <v>12</v>
      </c>
      <c r="AC22" s="60">
        <f>E22+G22+I22+K22+M22+O22+Q22+S22+U22+W22+Y22+AA22</f>
        <v>80.829999999999984</v>
      </c>
      <c r="AD22" s="47" t="s">
        <v>12</v>
      </c>
      <c r="AE22" s="45" t="s">
        <v>90</v>
      </c>
      <c r="AF22" s="45"/>
      <c r="AG22" s="104"/>
      <c r="AI22" s="141">
        <v>2558</v>
      </c>
    </row>
    <row r="23" spans="1:35" ht="17.25" customHeight="1" x14ac:dyDescent="0.2">
      <c r="A23" s="47">
        <v>17</v>
      </c>
      <c r="B23" s="45" t="s">
        <v>49</v>
      </c>
      <c r="C23" s="45"/>
      <c r="D23" s="47">
        <v>2556</v>
      </c>
      <c r="E23" s="60">
        <v>9.69</v>
      </c>
      <c r="F23" s="47" t="s">
        <v>14</v>
      </c>
      <c r="G23" s="60">
        <v>9.76</v>
      </c>
      <c r="H23" s="47" t="s">
        <v>14</v>
      </c>
      <c r="I23" s="60">
        <v>9.44</v>
      </c>
      <c r="J23" s="47" t="s">
        <v>14</v>
      </c>
      <c r="K23" s="60">
        <v>8.82</v>
      </c>
      <c r="L23" s="47" t="s">
        <v>12</v>
      </c>
      <c r="M23" s="60">
        <v>10.61</v>
      </c>
      <c r="N23" s="47" t="s">
        <v>13</v>
      </c>
      <c r="O23" s="60">
        <v>10</v>
      </c>
      <c r="P23" s="47" t="s">
        <v>14</v>
      </c>
      <c r="Q23" s="60">
        <v>5</v>
      </c>
      <c r="R23" s="47" t="s">
        <v>14</v>
      </c>
      <c r="S23" s="60">
        <v>4.8600000000000003</v>
      </c>
      <c r="T23" s="47" t="s">
        <v>14</v>
      </c>
      <c r="U23" s="60">
        <v>5</v>
      </c>
      <c r="V23" s="47" t="s">
        <v>14</v>
      </c>
      <c r="W23" s="60">
        <v>5</v>
      </c>
      <c r="X23" s="47" t="s">
        <v>14</v>
      </c>
      <c r="Y23" s="60">
        <v>5</v>
      </c>
      <c r="Z23" s="47" t="s">
        <v>14</v>
      </c>
      <c r="AA23" s="60">
        <v>4</v>
      </c>
      <c r="AB23" s="47" t="s">
        <v>12</v>
      </c>
      <c r="AC23" s="47">
        <v>87.18</v>
      </c>
      <c r="AD23" s="47" t="s">
        <v>12</v>
      </c>
      <c r="AE23" s="45" t="s">
        <v>90</v>
      </c>
      <c r="AF23" s="45"/>
      <c r="AG23" s="104"/>
      <c r="AH23" s="141">
        <v>82.56</v>
      </c>
      <c r="AI23" s="141" t="s">
        <v>109</v>
      </c>
    </row>
    <row r="24" spans="1:35" ht="17.25" customHeight="1" x14ac:dyDescent="0.2">
      <c r="A24" s="47">
        <v>18</v>
      </c>
      <c r="B24" s="45" t="s">
        <v>138</v>
      </c>
      <c r="C24" s="45"/>
      <c r="D24" s="47">
        <v>2555</v>
      </c>
      <c r="E24" s="60">
        <v>9.82</v>
      </c>
      <c r="F24" s="47" t="s">
        <v>14</v>
      </c>
      <c r="G24" s="60">
        <v>9.6300000000000008</v>
      </c>
      <c r="H24" s="47" t="s">
        <v>14</v>
      </c>
      <c r="I24" s="60">
        <v>9.36</v>
      </c>
      <c r="J24" s="47" t="s">
        <v>14</v>
      </c>
      <c r="K24" s="60">
        <v>9.67</v>
      </c>
      <c r="L24" s="47" t="s">
        <v>14</v>
      </c>
      <c r="M24" s="60">
        <v>7.04</v>
      </c>
      <c r="N24" s="47" t="s">
        <v>27</v>
      </c>
      <c r="O24" s="60">
        <v>9</v>
      </c>
      <c r="P24" s="47" t="s">
        <v>14</v>
      </c>
      <c r="Q24" s="60">
        <v>4.8</v>
      </c>
      <c r="R24" s="47" t="s">
        <v>14</v>
      </c>
      <c r="S24" s="60">
        <v>4.93</v>
      </c>
      <c r="T24" s="47" t="s">
        <v>14</v>
      </c>
      <c r="U24" s="60">
        <v>5</v>
      </c>
      <c r="V24" s="47" t="s">
        <v>14</v>
      </c>
      <c r="W24" s="60">
        <v>5</v>
      </c>
      <c r="X24" s="47" t="s">
        <v>14</v>
      </c>
      <c r="Y24" s="60">
        <v>4</v>
      </c>
      <c r="Z24" s="47" t="s">
        <v>12</v>
      </c>
      <c r="AA24" s="60">
        <v>4</v>
      </c>
      <c r="AB24" s="47" t="s">
        <v>12</v>
      </c>
      <c r="AC24" s="47">
        <v>82.25</v>
      </c>
      <c r="AD24" s="47" t="s">
        <v>12</v>
      </c>
      <c r="AE24" s="45" t="s">
        <v>11</v>
      </c>
      <c r="AF24" s="148" t="s">
        <v>136</v>
      </c>
      <c r="AG24" s="104"/>
    </row>
    <row r="25" spans="1:35" ht="17.25" customHeight="1" x14ac:dyDescent="0.2">
      <c r="A25" s="47">
        <v>19</v>
      </c>
      <c r="B25" s="45" t="s">
        <v>50</v>
      </c>
      <c r="C25" s="45"/>
      <c r="D25" s="47">
        <v>2554</v>
      </c>
      <c r="E25" s="60">
        <v>9.43</v>
      </c>
      <c r="F25" s="47" t="s">
        <v>14</v>
      </c>
      <c r="G25" s="60">
        <v>9.2100000000000009</v>
      </c>
      <c r="H25" s="47" t="s">
        <v>14</v>
      </c>
      <c r="I25" s="60">
        <v>8.5</v>
      </c>
      <c r="J25" s="47" t="s">
        <v>12</v>
      </c>
      <c r="K25" s="60">
        <v>9.3800000000000008</v>
      </c>
      <c r="L25" s="47" t="s">
        <v>14</v>
      </c>
      <c r="M25" s="60">
        <v>10.56</v>
      </c>
      <c r="N25" s="47" t="s">
        <v>13</v>
      </c>
      <c r="O25" s="60">
        <v>10</v>
      </c>
      <c r="P25" s="47" t="s">
        <v>14</v>
      </c>
      <c r="Q25" s="60">
        <v>5</v>
      </c>
      <c r="R25" s="47" t="s">
        <v>14</v>
      </c>
      <c r="S25" s="60">
        <v>4.83</v>
      </c>
      <c r="T25" s="47" t="s">
        <v>14</v>
      </c>
      <c r="U25" s="60">
        <v>4</v>
      </c>
      <c r="V25" s="47" t="s">
        <v>12</v>
      </c>
      <c r="W25" s="60">
        <v>5</v>
      </c>
      <c r="X25" s="47" t="s">
        <v>14</v>
      </c>
      <c r="Y25" s="60">
        <v>5</v>
      </c>
      <c r="Z25" s="47" t="s">
        <v>14</v>
      </c>
      <c r="AA25" s="60">
        <v>5</v>
      </c>
      <c r="AB25" s="47" t="s">
        <v>14</v>
      </c>
      <c r="AC25" s="47">
        <v>85.91</v>
      </c>
      <c r="AD25" s="47" t="s">
        <v>12</v>
      </c>
      <c r="AE25" s="45" t="s">
        <v>10</v>
      </c>
      <c r="AF25" s="45"/>
      <c r="AG25" s="104"/>
    </row>
    <row r="26" spans="1:35" ht="17.25" customHeight="1" x14ac:dyDescent="0.2">
      <c r="A26" s="47">
        <v>20</v>
      </c>
      <c r="B26" s="45" t="s">
        <v>51</v>
      </c>
      <c r="C26" s="45"/>
      <c r="D26" s="47">
        <v>2556</v>
      </c>
      <c r="E26" s="60">
        <v>9.25</v>
      </c>
      <c r="F26" s="47" t="s">
        <v>14</v>
      </c>
      <c r="G26" s="60">
        <v>8.9700000000000006</v>
      </c>
      <c r="H26" s="47" t="s">
        <v>12</v>
      </c>
      <c r="I26" s="60">
        <v>8.9700000000000006</v>
      </c>
      <c r="J26" s="47" t="s">
        <v>12</v>
      </c>
      <c r="K26" s="60">
        <v>8.67</v>
      </c>
      <c r="L26" s="47" t="s">
        <v>12</v>
      </c>
      <c r="M26" s="60">
        <v>8.23</v>
      </c>
      <c r="N26" s="47" t="s">
        <v>13</v>
      </c>
      <c r="O26" s="60">
        <v>8</v>
      </c>
      <c r="P26" s="47" t="s">
        <v>12</v>
      </c>
      <c r="Q26" s="60">
        <v>4.3</v>
      </c>
      <c r="R26" s="47" t="s">
        <v>12</v>
      </c>
      <c r="S26" s="60">
        <v>3.75</v>
      </c>
      <c r="T26" s="47" t="s">
        <v>12</v>
      </c>
      <c r="U26" s="60">
        <v>5</v>
      </c>
      <c r="V26" s="47" t="s">
        <v>14</v>
      </c>
      <c r="W26" s="60">
        <v>5</v>
      </c>
      <c r="X26" s="47" t="s">
        <v>14</v>
      </c>
      <c r="Y26" s="60">
        <v>5</v>
      </c>
      <c r="Z26" s="47" t="s">
        <v>14</v>
      </c>
      <c r="AA26" s="60">
        <v>5</v>
      </c>
      <c r="AB26" s="47" t="s">
        <v>14</v>
      </c>
      <c r="AC26" s="47">
        <v>80.14</v>
      </c>
      <c r="AD26" s="47" t="s">
        <v>12</v>
      </c>
      <c r="AE26" s="45" t="s">
        <v>10</v>
      </c>
      <c r="AF26" s="45"/>
      <c r="AG26" s="104"/>
    </row>
    <row r="27" spans="1:35" ht="17.25" customHeight="1" x14ac:dyDescent="0.2">
      <c r="A27" s="47">
        <v>21</v>
      </c>
      <c r="B27" s="45" t="s">
        <v>52</v>
      </c>
      <c r="C27" s="45"/>
      <c r="D27" s="47">
        <v>2556</v>
      </c>
      <c r="E27" s="60">
        <v>9.77</v>
      </c>
      <c r="F27" s="47" t="s">
        <v>14</v>
      </c>
      <c r="G27" s="60">
        <v>9.6199999999999992</v>
      </c>
      <c r="H27" s="47" t="s">
        <v>14</v>
      </c>
      <c r="I27" s="60">
        <v>9.89</v>
      </c>
      <c r="J27" s="47" t="s">
        <v>14</v>
      </c>
      <c r="K27" s="60">
        <v>8.98</v>
      </c>
      <c r="L27" s="47" t="s">
        <v>12</v>
      </c>
      <c r="M27" s="60">
        <v>10.08</v>
      </c>
      <c r="N27" s="47" t="s">
        <v>13</v>
      </c>
      <c r="O27" s="60">
        <v>10</v>
      </c>
      <c r="P27" s="47" t="s">
        <v>14</v>
      </c>
      <c r="Q27" s="60">
        <v>4.8</v>
      </c>
      <c r="R27" s="47" t="s">
        <v>14</v>
      </c>
      <c r="S27" s="60">
        <v>4.93</v>
      </c>
      <c r="T27" s="47" t="s">
        <v>14</v>
      </c>
      <c r="U27" s="60">
        <v>5</v>
      </c>
      <c r="V27" s="47" t="s">
        <v>14</v>
      </c>
      <c r="W27" s="60">
        <v>5</v>
      </c>
      <c r="X27" s="47" t="s">
        <v>14</v>
      </c>
      <c r="Y27" s="60">
        <v>5</v>
      </c>
      <c r="Z27" s="47" t="s">
        <v>14</v>
      </c>
      <c r="AA27" s="60">
        <v>5</v>
      </c>
      <c r="AB27" s="47" t="s">
        <v>14</v>
      </c>
      <c r="AC27" s="47">
        <v>88.07</v>
      </c>
      <c r="AD27" s="47" t="s">
        <v>12</v>
      </c>
      <c r="AE27" s="45" t="s">
        <v>90</v>
      </c>
      <c r="AF27" s="45"/>
      <c r="AG27" s="104"/>
      <c r="AH27" s="141">
        <v>84.01</v>
      </c>
      <c r="AI27" s="141" t="s">
        <v>111</v>
      </c>
    </row>
    <row r="28" spans="1:35" ht="17.25" customHeight="1" x14ac:dyDescent="0.2">
      <c r="A28" s="47">
        <v>22</v>
      </c>
      <c r="B28" s="45" t="s">
        <v>53</v>
      </c>
      <c r="C28" s="45"/>
      <c r="D28" s="47">
        <v>2555</v>
      </c>
      <c r="E28" s="60">
        <v>9.74</v>
      </c>
      <c r="F28" s="47" t="s">
        <v>14</v>
      </c>
      <c r="G28" s="60">
        <v>9.42</v>
      </c>
      <c r="H28" s="47" t="s">
        <v>14</v>
      </c>
      <c r="I28" s="60">
        <v>8.61</v>
      </c>
      <c r="J28" s="47" t="s">
        <v>12</v>
      </c>
      <c r="K28" s="60">
        <v>7.92</v>
      </c>
      <c r="L28" s="47" t="s">
        <v>12</v>
      </c>
      <c r="M28" s="60">
        <v>8.66</v>
      </c>
      <c r="N28" s="47" t="s">
        <v>13</v>
      </c>
      <c r="O28" s="60">
        <v>8</v>
      </c>
      <c r="P28" s="47" t="s">
        <v>12</v>
      </c>
      <c r="Q28" s="60">
        <v>5</v>
      </c>
      <c r="R28" s="47" t="s">
        <v>14</v>
      </c>
      <c r="S28" s="60">
        <v>4.9800000000000004</v>
      </c>
      <c r="T28" s="47" t="s">
        <v>14</v>
      </c>
      <c r="U28" s="60">
        <v>5</v>
      </c>
      <c r="V28" s="47" t="s">
        <v>14</v>
      </c>
      <c r="W28" s="60">
        <v>4</v>
      </c>
      <c r="X28" s="47" t="s">
        <v>12</v>
      </c>
      <c r="Y28" s="60">
        <v>5</v>
      </c>
      <c r="Z28" s="47" t="s">
        <v>14</v>
      </c>
      <c r="AA28" s="60">
        <v>4</v>
      </c>
      <c r="AB28" s="47" t="s">
        <v>12</v>
      </c>
      <c r="AC28" s="47">
        <v>80.33</v>
      </c>
      <c r="AD28" s="47" t="s">
        <v>12</v>
      </c>
      <c r="AE28" s="45" t="s">
        <v>10</v>
      </c>
      <c r="AF28" s="45"/>
      <c r="AG28" s="104"/>
    </row>
    <row r="29" spans="1:35" ht="17.25" customHeight="1" x14ac:dyDescent="0.2">
      <c r="A29" s="47">
        <v>23</v>
      </c>
      <c r="B29" s="45" t="s">
        <v>54</v>
      </c>
      <c r="C29" s="45"/>
      <c r="D29" s="47">
        <v>2556</v>
      </c>
      <c r="E29" s="60">
        <v>9.5399999999999991</v>
      </c>
      <c r="F29" s="47" t="s">
        <v>14</v>
      </c>
      <c r="G29" s="60">
        <v>9.48</v>
      </c>
      <c r="H29" s="47" t="s">
        <v>14</v>
      </c>
      <c r="I29" s="60">
        <v>9.25</v>
      </c>
      <c r="J29" s="47" t="s">
        <v>14</v>
      </c>
      <c r="K29" s="60">
        <v>9.24</v>
      </c>
      <c r="L29" s="47" t="s">
        <v>14</v>
      </c>
      <c r="M29" s="60">
        <v>13.01</v>
      </c>
      <c r="N29" s="47" t="s">
        <v>12</v>
      </c>
      <c r="O29" s="60">
        <v>10</v>
      </c>
      <c r="P29" s="47" t="s">
        <v>14</v>
      </c>
      <c r="Q29" s="60">
        <v>4.8</v>
      </c>
      <c r="R29" s="47" t="s">
        <v>14</v>
      </c>
      <c r="S29" s="60">
        <v>4.95</v>
      </c>
      <c r="T29" s="47" t="s">
        <v>14</v>
      </c>
      <c r="U29" s="60">
        <v>5</v>
      </c>
      <c r="V29" s="47" t="s">
        <v>14</v>
      </c>
      <c r="W29" s="60">
        <v>5</v>
      </c>
      <c r="X29" s="47" t="s">
        <v>14</v>
      </c>
      <c r="Y29" s="60">
        <v>5</v>
      </c>
      <c r="Z29" s="47" t="s">
        <v>14</v>
      </c>
      <c r="AA29" s="60">
        <v>5</v>
      </c>
      <c r="AB29" s="47" t="s">
        <v>14</v>
      </c>
      <c r="AC29" s="47">
        <v>90.27</v>
      </c>
      <c r="AD29" s="47" t="s">
        <v>14</v>
      </c>
      <c r="AE29" s="45" t="s">
        <v>10</v>
      </c>
      <c r="AF29" s="45"/>
      <c r="AG29" s="104"/>
    </row>
    <row r="30" spans="1:35" ht="17.25" customHeight="1" x14ac:dyDescent="0.2">
      <c r="A30" s="47">
        <v>24</v>
      </c>
      <c r="B30" s="45" t="s">
        <v>55</v>
      </c>
      <c r="C30" s="45"/>
      <c r="D30" s="47">
        <v>2555</v>
      </c>
      <c r="E30" s="60">
        <v>9.57</v>
      </c>
      <c r="F30" s="47" t="s">
        <v>14</v>
      </c>
      <c r="G30" s="60">
        <v>7.69</v>
      </c>
      <c r="H30" s="47" t="s">
        <v>12</v>
      </c>
      <c r="I30" s="60">
        <v>7.96</v>
      </c>
      <c r="J30" s="47" t="s">
        <v>12</v>
      </c>
      <c r="K30" s="60">
        <v>7.89</v>
      </c>
      <c r="L30" s="47" t="s">
        <v>12</v>
      </c>
      <c r="M30" s="60">
        <v>7.87</v>
      </c>
      <c r="N30" s="47" t="s">
        <v>27</v>
      </c>
      <c r="O30" s="60">
        <v>6</v>
      </c>
      <c r="P30" s="47" t="s">
        <v>13</v>
      </c>
      <c r="Q30" s="60">
        <v>3.5</v>
      </c>
      <c r="R30" s="47" t="s">
        <v>13</v>
      </c>
      <c r="S30" s="60">
        <v>3.69</v>
      </c>
      <c r="T30" s="47" t="s">
        <v>13</v>
      </c>
      <c r="U30" s="60">
        <v>4</v>
      </c>
      <c r="V30" s="47" t="s">
        <v>12</v>
      </c>
      <c r="W30" s="60">
        <v>4</v>
      </c>
      <c r="X30" s="47" t="s">
        <v>12</v>
      </c>
      <c r="Y30" s="60">
        <v>4</v>
      </c>
      <c r="Z30" s="47" t="s">
        <v>12</v>
      </c>
      <c r="AA30" s="60">
        <v>4</v>
      </c>
      <c r="AB30" s="47" t="s">
        <v>12</v>
      </c>
      <c r="AC30" s="47">
        <v>70.17</v>
      </c>
      <c r="AD30" s="47" t="s">
        <v>13</v>
      </c>
      <c r="AE30" s="45" t="s">
        <v>11</v>
      </c>
      <c r="AF30" s="148" t="s">
        <v>136</v>
      </c>
      <c r="AG30" s="104"/>
    </row>
    <row r="31" spans="1:35" ht="17.25" customHeight="1" x14ac:dyDescent="0.2">
      <c r="A31" s="47"/>
      <c r="B31" s="45"/>
      <c r="C31" s="45"/>
      <c r="D31" s="47"/>
      <c r="E31" s="60"/>
      <c r="F31" s="47"/>
      <c r="G31" s="60"/>
      <c r="H31" s="47"/>
      <c r="I31" s="60"/>
      <c r="J31" s="47"/>
      <c r="K31" s="60"/>
      <c r="L31" s="47"/>
      <c r="M31" s="60"/>
      <c r="N31" s="47"/>
      <c r="O31" s="60"/>
      <c r="P31" s="47"/>
      <c r="Q31" s="60"/>
      <c r="R31" s="47"/>
      <c r="S31" s="60"/>
      <c r="T31" s="47"/>
      <c r="U31" s="60"/>
      <c r="V31" s="47"/>
      <c r="W31" s="60"/>
      <c r="X31" s="47"/>
      <c r="Y31" s="60"/>
      <c r="Z31" s="47"/>
      <c r="AA31" s="60"/>
      <c r="AB31" s="47"/>
      <c r="AC31" s="47"/>
      <c r="AD31" s="47"/>
      <c r="AE31" s="45"/>
      <c r="AF31" s="148" t="s">
        <v>137</v>
      </c>
      <c r="AG31" s="104"/>
    </row>
    <row r="32" spans="1:35" ht="17.25" customHeight="1" x14ac:dyDescent="0.2">
      <c r="A32" s="47">
        <v>25</v>
      </c>
      <c r="B32" s="45" t="s">
        <v>56</v>
      </c>
      <c r="C32" s="45"/>
      <c r="D32" s="47">
        <v>2557</v>
      </c>
      <c r="E32" s="60">
        <v>9.5399999999999991</v>
      </c>
      <c r="F32" s="47" t="s">
        <v>14</v>
      </c>
      <c r="G32" s="60">
        <v>9.42</v>
      </c>
      <c r="H32" s="47" t="s">
        <v>14</v>
      </c>
      <c r="I32" s="60">
        <v>8.9499999999999993</v>
      </c>
      <c r="J32" s="47" t="s">
        <v>12</v>
      </c>
      <c r="K32" s="60">
        <v>9.02</v>
      </c>
      <c r="L32" s="47" t="s">
        <v>14</v>
      </c>
      <c r="M32" s="60">
        <v>7.87</v>
      </c>
      <c r="N32" s="47" t="s">
        <v>27</v>
      </c>
      <c r="O32" s="60">
        <v>7</v>
      </c>
      <c r="P32" s="47" t="s">
        <v>13</v>
      </c>
      <c r="Q32" s="60">
        <v>4.3</v>
      </c>
      <c r="R32" s="47" t="s">
        <v>12</v>
      </c>
      <c r="S32" s="60">
        <v>3.67</v>
      </c>
      <c r="T32" s="47" t="s">
        <v>13</v>
      </c>
      <c r="U32" s="60">
        <v>5</v>
      </c>
      <c r="V32" s="47" t="s">
        <v>14</v>
      </c>
      <c r="W32" s="60">
        <v>5</v>
      </c>
      <c r="X32" s="47" t="s">
        <v>14</v>
      </c>
      <c r="Y32" s="60">
        <v>4</v>
      </c>
      <c r="Z32" s="47" t="s">
        <v>12</v>
      </c>
      <c r="AA32" s="60">
        <v>4</v>
      </c>
      <c r="AB32" s="47" t="s">
        <v>12</v>
      </c>
      <c r="AC32" s="47">
        <v>77.77</v>
      </c>
      <c r="AD32" s="47" t="s">
        <v>12</v>
      </c>
      <c r="AE32" s="45" t="s">
        <v>11</v>
      </c>
      <c r="AF32" s="148" t="s">
        <v>136</v>
      </c>
      <c r="AG32" s="104"/>
    </row>
    <row r="33" spans="1:35" ht="17.25" customHeight="1" x14ac:dyDescent="0.2">
      <c r="A33" s="47"/>
      <c r="B33" s="45"/>
      <c r="C33" s="45"/>
      <c r="D33" s="47"/>
      <c r="E33" s="60"/>
      <c r="F33" s="47"/>
      <c r="G33" s="60"/>
      <c r="H33" s="47"/>
      <c r="I33" s="60"/>
      <c r="J33" s="47"/>
      <c r="K33" s="60"/>
      <c r="L33" s="47"/>
      <c r="M33" s="60"/>
      <c r="N33" s="47"/>
      <c r="O33" s="60"/>
      <c r="P33" s="47"/>
      <c r="Q33" s="60"/>
      <c r="R33" s="47"/>
      <c r="S33" s="60"/>
      <c r="T33" s="47"/>
      <c r="U33" s="60"/>
      <c r="V33" s="47"/>
      <c r="W33" s="60"/>
      <c r="X33" s="47"/>
      <c r="Y33" s="60"/>
      <c r="Z33" s="47"/>
      <c r="AA33" s="60"/>
      <c r="AB33" s="47"/>
      <c r="AC33" s="47"/>
      <c r="AD33" s="47"/>
      <c r="AE33" s="45"/>
      <c r="AF33" s="148" t="s">
        <v>137</v>
      </c>
      <c r="AG33" s="104"/>
    </row>
    <row r="34" spans="1:35" ht="17.25" customHeight="1" x14ac:dyDescent="0.2">
      <c r="A34" s="47">
        <v>26</v>
      </c>
      <c r="B34" s="45" t="s">
        <v>57</v>
      </c>
      <c r="C34" s="45"/>
      <c r="D34" s="47">
        <v>2555</v>
      </c>
      <c r="E34" s="60">
        <v>9.6300000000000008</v>
      </c>
      <c r="F34" s="47" t="s">
        <v>14</v>
      </c>
      <c r="G34" s="60">
        <v>9.41</v>
      </c>
      <c r="H34" s="47" t="s">
        <v>14</v>
      </c>
      <c r="I34" s="60">
        <v>9.25</v>
      </c>
      <c r="J34" s="47" t="s">
        <v>14</v>
      </c>
      <c r="K34" s="60">
        <v>8.9499999999999993</v>
      </c>
      <c r="L34" s="47" t="s">
        <v>12</v>
      </c>
      <c r="M34" s="60">
        <v>10.51</v>
      </c>
      <c r="N34" s="47" t="s">
        <v>13</v>
      </c>
      <c r="O34" s="60">
        <v>8</v>
      </c>
      <c r="P34" s="47" t="s">
        <v>12</v>
      </c>
      <c r="Q34" s="60">
        <v>3.8</v>
      </c>
      <c r="R34" s="47" t="s">
        <v>12</v>
      </c>
      <c r="S34" s="60">
        <v>4.9800000000000004</v>
      </c>
      <c r="T34" s="47" t="s">
        <v>14</v>
      </c>
      <c r="U34" s="60">
        <v>5</v>
      </c>
      <c r="V34" s="47" t="s">
        <v>14</v>
      </c>
      <c r="W34" s="60">
        <v>5</v>
      </c>
      <c r="X34" s="47" t="s">
        <v>14</v>
      </c>
      <c r="Y34" s="60">
        <v>5</v>
      </c>
      <c r="Z34" s="47" t="s">
        <v>14</v>
      </c>
      <c r="AA34" s="60">
        <v>5</v>
      </c>
      <c r="AB34" s="47" t="s">
        <v>14</v>
      </c>
      <c r="AC34" s="47">
        <v>84.53</v>
      </c>
      <c r="AD34" s="47" t="s">
        <v>12</v>
      </c>
      <c r="AE34" s="45" t="s">
        <v>10</v>
      </c>
      <c r="AF34" s="45"/>
      <c r="AG34" s="104"/>
    </row>
    <row r="35" spans="1:35" ht="17.25" customHeight="1" x14ac:dyDescent="0.2">
      <c r="A35" s="47">
        <v>27</v>
      </c>
      <c r="B35" s="45" t="s">
        <v>58</v>
      </c>
      <c r="C35" s="45"/>
      <c r="D35" s="47">
        <v>2554</v>
      </c>
      <c r="E35" s="60">
        <v>9.94</v>
      </c>
      <c r="F35" s="47" t="s">
        <v>14</v>
      </c>
      <c r="G35" s="60">
        <v>9.9</v>
      </c>
      <c r="H35" s="47" t="s">
        <v>14</v>
      </c>
      <c r="I35" s="60">
        <v>9.92</v>
      </c>
      <c r="J35" s="47" t="s">
        <v>14</v>
      </c>
      <c r="K35" s="60">
        <v>9.1</v>
      </c>
      <c r="L35" s="47" t="s">
        <v>14</v>
      </c>
      <c r="M35" s="60">
        <v>9.6300000000000008</v>
      </c>
      <c r="N35" s="47" t="s">
        <v>13</v>
      </c>
      <c r="O35" s="60">
        <v>10</v>
      </c>
      <c r="P35" s="47" t="s">
        <v>14</v>
      </c>
      <c r="Q35" s="60">
        <v>4.8</v>
      </c>
      <c r="R35" s="47" t="s">
        <v>14</v>
      </c>
      <c r="S35" s="60">
        <v>4.84</v>
      </c>
      <c r="T35" s="47" t="s">
        <v>14</v>
      </c>
      <c r="U35" s="60">
        <v>5</v>
      </c>
      <c r="V35" s="47" t="s">
        <v>14</v>
      </c>
      <c r="W35" s="60">
        <v>5</v>
      </c>
      <c r="X35" s="47" t="s">
        <v>14</v>
      </c>
      <c r="Y35" s="60">
        <v>5</v>
      </c>
      <c r="Z35" s="47" t="s">
        <v>14</v>
      </c>
      <c r="AA35" s="60">
        <v>5</v>
      </c>
      <c r="AB35" s="47" t="s">
        <v>14</v>
      </c>
      <c r="AC35" s="47">
        <v>88.13</v>
      </c>
      <c r="AD35" s="47" t="s">
        <v>12</v>
      </c>
      <c r="AE35" s="45" t="s">
        <v>10</v>
      </c>
      <c r="AF35" s="45"/>
      <c r="AG35" s="104"/>
    </row>
    <row r="36" spans="1:35" ht="17.25" customHeight="1" x14ac:dyDescent="0.2">
      <c r="A36" s="47">
        <v>28</v>
      </c>
      <c r="B36" s="45" t="s">
        <v>59</v>
      </c>
      <c r="C36" s="45"/>
      <c r="D36" s="47">
        <v>2557</v>
      </c>
      <c r="E36" s="60">
        <v>9.44</v>
      </c>
      <c r="F36" s="47" t="s">
        <v>14</v>
      </c>
      <c r="G36" s="60">
        <v>9.5</v>
      </c>
      <c r="H36" s="47" t="s">
        <v>14</v>
      </c>
      <c r="I36" s="60">
        <v>8.8000000000000007</v>
      </c>
      <c r="J36" s="47" t="s">
        <v>12</v>
      </c>
      <c r="K36" s="60">
        <v>9.19</v>
      </c>
      <c r="L36" s="47" t="s">
        <v>14</v>
      </c>
      <c r="M36" s="60">
        <v>9.6199999999999992</v>
      </c>
      <c r="N36" s="47" t="s">
        <v>13</v>
      </c>
      <c r="O36" s="60">
        <v>8</v>
      </c>
      <c r="P36" s="47" t="s">
        <v>12</v>
      </c>
      <c r="Q36" s="60">
        <v>4.5</v>
      </c>
      <c r="R36" s="47" t="s">
        <v>14</v>
      </c>
      <c r="S36" s="60">
        <v>3.55</v>
      </c>
      <c r="T36" s="47" t="s">
        <v>13</v>
      </c>
      <c r="U36" s="60">
        <v>5</v>
      </c>
      <c r="V36" s="47" t="s">
        <v>14</v>
      </c>
      <c r="W36" s="60">
        <v>5</v>
      </c>
      <c r="X36" s="47" t="s">
        <v>14</v>
      </c>
      <c r="Y36" s="60">
        <v>5</v>
      </c>
      <c r="Z36" s="47" t="s">
        <v>14</v>
      </c>
      <c r="AA36" s="60">
        <v>5</v>
      </c>
      <c r="AB36" s="47" t="s">
        <v>14</v>
      </c>
      <c r="AC36" s="60">
        <v>82.6</v>
      </c>
      <c r="AD36" s="47" t="s">
        <v>12</v>
      </c>
      <c r="AE36" s="45" t="s">
        <v>10</v>
      </c>
      <c r="AF36" s="45"/>
      <c r="AG36" s="104"/>
    </row>
    <row r="37" spans="1:35" ht="17.25" customHeight="1" x14ac:dyDescent="0.2">
      <c r="A37" s="47">
        <v>29</v>
      </c>
      <c r="B37" s="45" t="s">
        <v>60</v>
      </c>
      <c r="C37" s="45"/>
      <c r="D37" s="47">
        <v>2554</v>
      </c>
      <c r="E37" s="60">
        <v>9.76</v>
      </c>
      <c r="F37" s="47" t="s">
        <v>14</v>
      </c>
      <c r="G37" s="60">
        <v>9.92</v>
      </c>
      <c r="H37" s="47" t="s">
        <v>14</v>
      </c>
      <c r="I37" s="60">
        <v>9.7899999999999991</v>
      </c>
      <c r="J37" s="47" t="s">
        <v>14</v>
      </c>
      <c r="K37" s="60">
        <v>9</v>
      </c>
      <c r="L37" s="47" t="s">
        <v>14</v>
      </c>
      <c r="M37" s="60">
        <v>8.02</v>
      </c>
      <c r="N37" s="47" t="s">
        <v>13</v>
      </c>
      <c r="O37" s="60">
        <v>9</v>
      </c>
      <c r="P37" s="47" t="s">
        <v>14</v>
      </c>
      <c r="Q37" s="60">
        <v>4.0999999999999996</v>
      </c>
      <c r="R37" s="47" t="s">
        <v>12</v>
      </c>
      <c r="S37" s="60">
        <v>3.49</v>
      </c>
      <c r="T37" s="47" t="s">
        <v>13</v>
      </c>
      <c r="U37" s="60">
        <v>4</v>
      </c>
      <c r="V37" s="47" t="s">
        <v>12</v>
      </c>
      <c r="W37" s="60">
        <v>4</v>
      </c>
      <c r="X37" s="47" t="s">
        <v>12</v>
      </c>
      <c r="Y37" s="60">
        <v>5</v>
      </c>
      <c r="Z37" s="47" t="s">
        <v>14</v>
      </c>
      <c r="AA37" s="60">
        <v>4</v>
      </c>
      <c r="AB37" s="47" t="s">
        <v>12</v>
      </c>
      <c r="AC37" s="47">
        <v>80.08</v>
      </c>
      <c r="AD37" s="47" t="s">
        <v>12</v>
      </c>
      <c r="AE37" s="45" t="s">
        <v>10</v>
      </c>
      <c r="AF37" s="45"/>
      <c r="AG37" s="104"/>
    </row>
    <row r="38" spans="1:35" ht="17.25" customHeight="1" x14ac:dyDescent="0.2">
      <c r="A38" s="47">
        <v>30</v>
      </c>
      <c r="B38" s="45" t="s">
        <v>61</v>
      </c>
      <c r="C38" s="45"/>
      <c r="D38" s="47">
        <v>2555</v>
      </c>
      <c r="E38" s="60">
        <v>9.43</v>
      </c>
      <c r="F38" s="47" t="s">
        <v>14</v>
      </c>
      <c r="G38" s="60">
        <v>9.6199999999999992</v>
      </c>
      <c r="H38" s="47" t="s">
        <v>14</v>
      </c>
      <c r="I38" s="60">
        <v>9.93</v>
      </c>
      <c r="J38" s="47" t="s">
        <v>14</v>
      </c>
      <c r="K38" s="60">
        <v>9.4499999999999993</v>
      </c>
      <c r="L38" s="47" t="s">
        <v>14</v>
      </c>
      <c r="M38" s="60">
        <v>8.65</v>
      </c>
      <c r="N38" s="47" t="s">
        <v>13</v>
      </c>
      <c r="O38" s="60">
        <v>10</v>
      </c>
      <c r="P38" s="47" t="s">
        <v>14</v>
      </c>
      <c r="Q38" s="60">
        <v>5</v>
      </c>
      <c r="R38" s="47" t="s">
        <v>14</v>
      </c>
      <c r="S38" s="60">
        <v>4.6900000000000004</v>
      </c>
      <c r="T38" s="47" t="s">
        <v>14</v>
      </c>
      <c r="U38" s="60">
        <v>5</v>
      </c>
      <c r="V38" s="47" t="s">
        <v>14</v>
      </c>
      <c r="W38" s="60">
        <v>5</v>
      </c>
      <c r="X38" s="47" t="s">
        <v>14</v>
      </c>
      <c r="Y38" s="60">
        <v>5</v>
      </c>
      <c r="Z38" s="47" t="s">
        <v>14</v>
      </c>
      <c r="AA38" s="60">
        <v>5</v>
      </c>
      <c r="AB38" s="47" t="s">
        <v>14</v>
      </c>
      <c r="AC38" s="47">
        <v>86.77</v>
      </c>
      <c r="AD38" s="47" t="s">
        <v>12</v>
      </c>
      <c r="AE38" s="45" t="s">
        <v>10</v>
      </c>
      <c r="AF38" s="45"/>
      <c r="AG38" s="104"/>
    </row>
    <row r="39" spans="1:35" ht="17.25" customHeight="1" x14ac:dyDescent="0.2">
      <c r="A39" s="47">
        <v>31</v>
      </c>
      <c r="B39" s="45" t="s">
        <v>62</v>
      </c>
      <c r="C39" s="45"/>
      <c r="D39" s="47">
        <v>2556</v>
      </c>
      <c r="E39" s="60">
        <v>9.5</v>
      </c>
      <c r="F39" s="47" t="s">
        <v>14</v>
      </c>
      <c r="G39" s="60">
        <v>9.34</v>
      </c>
      <c r="H39" s="47" t="s">
        <v>14</v>
      </c>
      <c r="I39" s="60">
        <v>9.2100000000000009</v>
      </c>
      <c r="J39" s="47" t="s">
        <v>14</v>
      </c>
      <c r="K39" s="60">
        <v>8.5</v>
      </c>
      <c r="L39" s="47" t="s">
        <v>12</v>
      </c>
      <c r="M39" s="60">
        <v>8.4600000000000009</v>
      </c>
      <c r="N39" s="47" t="s">
        <v>13</v>
      </c>
      <c r="O39" s="60">
        <v>8</v>
      </c>
      <c r="P39" s="47" t="s">
        <v>12</v>
      </c>
      <c r="Q39" s="60">
        <v>4.8</v>
      </c>
      <c r="R39" s="47" t="s">
        <v>14</v>
      </c>
      <c r="S39" s="60">
        <v>4.6500000000000004</v>
      </c>
      <c r="T39" s="47" t="s">
        <v>14</v>
      </c>
      <c r="U39" s="60">
        <v>5</v>
      </c>
      <c r="V39" s="47" t="s">
        <v>14</v>
      </c>
      <c r="W39" s="60">
        <v>5</v>
      </c>
      <c r="X39" s="47" t="s">
        <v>14</v>
      </c>
      <c r="Y39" s="60">
        <v>5</v>
      </c>
      <c r="Z39" s="47" t="s">
        <v>14</v>
      </c>
      <c r="AA39" s="60">
        <v>4</v>
      </c>
      <c r="AB39" s="47" t="s">
        <v>12</v>
      </c>
      <c r="AC39" s="47">
        <v>81.459999999999994</v>
      </c>
      <c r="AD39" s="47" t="s">
        <v>12</v>
      </c>
      <c r="AE39" s="45" t="s">
        <v>90</v>
      </c>
      <c r="AF39" s="45"/>
      <c r="AG39" s="104"/>
      <c r="AH39" s="141">
        <v>80.05</v>
      </c>
      <c r="AI39" s="141" t="s">
        <v>112</v>
      </c>
    </row>
    <row r="40" spans="1:35" ht="17.25" customHeight="1" x14ac:dyDescent="0.2">
      <c r="A40" s="47">
        <v>32</v>
      </c>
      <c r="B40" s="45" t="s">
        <v>63</v>
      </c>
      <c r="C40" s="45"/>
      <c r="D40" s="47">
        <v>2555</v>
      </c>
      <c r="E40" s="60">
        <v>9.35</v>
      </c>
      <c r="F40" s="47" t="s">
        <v>14</v>
      </c>
      <c r="G40" s="60">
        <v>9.66</v>
      </c>
      <c r="H40" s="47" t="s">
        <v>14</v>
      </c>
      <c r="I40" s="60">
        <v>9.26</v>
      </c>
      <c r="J40" s="47" t="s">
        <v>14</v>
      </c>
      <c r="K40" s="60">
        <v>8.25</v>
      </c>
      <c r="L40" s="47" t="s">
        <v>12</v>
      </c>
      <c r="M40" s="60">
        <v>8.2799999999999994</v>
      </c>
      <c r="N40" s="47" t="s">
        <v>13</v>
      </c>
      <c r="O40" s="60">
        <v>8</v>
      </c>
      <c r="P40" s="47" t="s">
        <v>12</v>
      </c>
      <c r="Q40" s="60">
        <v>4.8</v>
      </c>
      <c r="R40" s="47" t="s">
        <v>12</v>
      </c>
      <c r="S40" s="60">
        <v>4.6900000000000004</v>
      </c>
      <c r="T40" s="47" t="s">
        <v>14</v>
      </c>
      <c r="U40" s="60">
        <v>5</v>
      </c>
      <c r="V40" s="47" t="s">
        <v>14</v>
      </c>
      <c r="W40" s="60">
        <v>5</v>
      </c>
      <c r="X40" s="47" t="s">
        <v>14</v>
      </c>
      <c r="Y40" s="60">
        <v>5</v>
      </c>
      <c r="Z40" s="47" t="s">
        <v>14</v>
      </c>
      <c r="AA40" s="60">
        <v>5</v>
      </c>
      <c r="AB40" s="47" t="s">
        <v>14</v>
      </c>
      <c r="AC40" s="47">
        <v>82.29</v>
      </c>
      <c r="AD40" s="47" t="s">
        <v>12</v>
      </c>
      <c r="AE40" s="45" t="s">
        <v>10</v>
      </c>
      <c r="AF40" s="45"/>
      <c r="AG40" s="104"/>
    </row>
    <row r="41" spans="1:35" ht="17.25" customHeight="1" x14ac:dyDescent="0.2">
      <c r="A41" s="47">
        <v>33</v>
      </c>
      <c r="B41" s="45" t="s">
        <v>64</v>
      </c>
      <c r="C41" s="45"/>
      <c r="D41" s="47">
        <v>2554</v>
      </c>
      <c r="E41" s="60">
        <v>9.84</v>
      </c>
      <c r="F41" s="47" t="s">
        <v>14</v>
      </c>
      <c r="G41" s="60">
        <v>9.57</v>
      </c>
      <c r="H41" s="47" t="s">
        <v>14</v>
      </c>
      <c r="I41" s="60">
        <v>9.9</v>
      </c>
      <c r="J41" s="47" t="s">
        <v>14</v>
      </c>
      <c r="K41" s="60">
        <v>9.3800000000000008</v>
      </c>
      <c r="L41" s="47" t="s">
        <v>14</v>
      </c>
      <c r="M41" s="60">
        <v>9</v>
      </c>
      <c r="N41" s="47" t="s">
        <v>13</v>
      </c>
      <c r="O41" s="60">
        <v>9</v>
      </c>
      <c r="P41" s="47" t="s">
        <v>14</v>
      </c>
      <c r="Q41" s="60">
        <v>5</v>
      </c>
      <c r="R41" s="47" t="s">
        <v>14</v>
      </c>
      <c r="S41" s="60">
        <v>4.66</v>
      </c>
      <c r="T41" s="47" t="s">
        <v>14</v>
      </c>
      <c r="U41" s="60">
        <v>4</v>
      </c>
      <c r="V41" s="47" t="s">
        <v>12</v>
      </c>
      <c r="W41" s="60">
        <v>4</v>
      </c>
      <c r="X41" s="47" t="s">
        <v>12</v>
      </c>
      <c r="Y41" s="60">
        <v>4.5999999999999996</v>
      </c>
      <c r="Z41" s="47" t="s">
        <v>14</v>
      </c>
      <c r="AA41" s="60">
        <v>4</v>
      </c>
      <c r="AB41" s="47" t="s">
        <v>12</v>
      </c>
      <c r="AC41" s="47">
        <v>83.04</v>
      </c>
      <c r="AD41" s="47" t="s">
        <v>12</v>
      </c>
      <c r="AE41" s="45" t="s">
        <v>10</v>
      </c>
      <c r="AF41" s="45"/>
      <c r="AG41" s="104"/>
    </row>
    <row r="42" spans="1:35" ht="17.25" customHeight="1" x14ac:dyDescent="0.2">
      <c r="A42" s="47">
        <v>34</v>
      </c>
      <c r="B42" s="45" t="s">
        <v>65</v>
      </c>
      <c r="C42" s="45"/>
      <c r="D42" s="47">
        <v>2555</v>
      </c>
      <c r="E42" s="60">
        <v>9.6199999999999992</v>
      </c>
      <c r="F42" s="47" t="s">
        <v>14</v>
      </c>
      <c r="G42" s="60">
        <v>9.7799999999999994</v>
      </c>
      <c r="H42" s="47" t="s">
        <v>14</v>
      </c>
      <c r="I42" s="60">
        <v>8.7100000000000009</v>
      </c>
      <c r="J42" s="47" t="s">
        <v>12</v>
      </c>
      <c r="K42" s="60">
        <v>8.43</v>
      </c>
      <c r="L42" s="47" t="s">
        <v>12</v>
      </c>
      <c r="M42" s="60">
        <v>8.3699999999999992</v>
      </c>
      <c r="N42" s="47" t="s">
        <v>13</v>
      </c>
      <c r="O42" s="60">
        <v>8</v>
      </c>
      <c r="P42" s="47" t="s">
        <v>12</v>
      </c>
      <c r="Q42" s="60">
        <v>4.8</v>
      </c>
      <c r="R42" s="47" t="s">
        <v>14</v>
      </c>
      <c r="S42" s="60">
        <v>3.52</v>
      </c>
      <c r="T42" s="47" t="s">
        <v>13</v>
      </c>
      <c r="U42" s="60">
        <v>5</v>
      </c>
      <c r="V42" s="47" t="s">
        <v>14</v>
      </c>
      <c r="W42" s="60">
        <v>5</v>
      </c>
      <c r="X42" s="47" t="s">
        <v>14</v>
      </c>
      <c r="Y42" s="60">
        <v>5</v>
      </c>
      <c r="Z42" s="47" t="s">
        <v>14</v>
      </c>
      <c r="AA42" s="60">
        <v>4</v>
      </c>
      <c r="AB42" s="47" t="s">
        <v>12</v>
      </c>
      <c r="AC42" s="47">
        <v>80.23</v>
      </c>
      <c r="AD42" s="47" t="s">
        <v>12</v>
      </c>
      <c r="AE42" s="45" t="s">
        <v>10</v>
      </c>
      <c r="AF42" s="45"/>
      <c r="AG42" s="104"/>
    </row>
    <row r="43" spans="1:35" ht="17.25" customHeight="1" x14ac:dyDescent="0.2">
      <c r="A43" s="47">
        <v>35</v>
      </c>
      <c r="B43" s="45" t="s">
        <v>66</v>
      </c>
      <c r="C43" s="45"/>
      <c r="D43" s="47">
        <v>2557</v>
      </c>
      <c r="E43" s="60">
        <v>9.6300000000000008</v>
      </c>
      <c r="F43" s="47" t="s">
        <v>14</v>
      </c>
      <c r="G43" s="60">
        <v>9.61</v>
      </c>
      <c r="H43" s="47" t="s">
        <v>14</v>
      </c>
      <c r="I43" s="60">
        <v>9.26</v>
      </c>
      <c r="J43" s="47" t="s">
        <v>14</v>
      </c>
      <c r="K43" s="60">
        <v>9.24</v>
      </c>
      <c r="L43" s="47" t="s">
        <v>14</v>
      </c>
      <c r="M43" s="60">
        <v>9.7200000000000006</v>
      </c>
      <c r="N43" s="47" t="s">
        <v>13</v>
      </c>
      <c r="O43" s="60">
        <v>10</v>
      </c>
      <c r="P43" s="47" t="s">
        <v>14</v>
      </c>
      <c r="Q43" s="60">
        <v>5</v>
      </c>
      <c r="R43" s="47" t="s">
        <v>14</v>
      </c>
      <c r="S43" s="60">
        <v>4.8600000000000003</v>
      </c>
      <c r="T43" s="47" t="s">
        <v>14</v>
      </c>
      <c r="U43" s="60">
        <v>5</v>
      </c>
      <c r="V43" s="47" t="s">
        <v>14</v>
      </c>
      <c r="W43" s="60">
        <v>5</v>
      </c>
      <c r="X43" s="47" t="s">
        <v>14</v>
      </c>
      <c r="Y43" s="60">
        <v>5</v>
      </c>
      <c r="Z43" s="47" t="s">
        <v>14</v>
      </c>
      <c r="AA43" s="60">
        <v>5</v>
      </c>
      <c r="AB43" s="47" t="s">
        <v>14</v>
      </c>
      <c r="AC43" s="47">
        <v>87.32</v>
      </c>
      <c r="AD43" s="47" t="s">
        <v>12</v>
      </c>
      <c r="AE43" s="45" t="s">
        <v>10</v>
      </c>
      <c r="AF43" s="45"/>
      <c r="AG43" s="104"/>
    </row>
    <row r="44" spans="1:35" ht="17.25" customHeight="1" x14ac:dyDescent="0.2">
      <c r="A44" s="47">
        <v>36</v>
      </c>
      <c r="B44" s="45" t="s">
        <v>67</v>
      </c>
      <c r="C44" s="45"/>
      <c r="D44" s="47">
        <v>2556</v>
      </c>
      <c r="E44" s="60">
        <v>9.5500000000000007</v>
      </c>
      <c r="F44" s="47" t="s">
        <v>14</v>
      </c>
      <c r="G44" s="60">
        <v>9.5500000000000007</v>
      </c>
      <c r="H44" s="47" t="s">
        <v>14</v>
      </c>
      <c r="I44" s="60">
        <v>9.0299999999999994</v>
      </c>
      <c r="J44" s="47" t="s">
        <v>14</v>
      </c>
      <c r="K44" s="60">
        <v>8.7100000000000009</v>
      </c>
      <c r="L44" s="47" t="s">
        <v>12</v>
      </c>
      <c r="M44" s="60">
        <v>9.56</v>
      </c>
      <c r="N44" s="47" t="s">
        <v>13</v>
      </c>
      <c r="O44" s="60">
        <v>8</v>
      </c>
      <c r="P44" s="47" t="s">
        <v>12</v>
      </c>
      <c r="Q44" s="60">
        <v>4.5</v>
      </c>
      <c r="R44" s="47" t="s">
        <v>14</v>
      </c>
      <c r="S44" s="60">
        <v>4.83</v>
      </c>
      <c r="T44" s="47" t="s">
        <v>14</v>
      </c>
      <c r="U44" s="60">
        <v>5</v>
      </c>
      <c r="V44" s="47" t="s">
        <v>14</v>
      </c>
      <c r="W44" s="60">
        <v>5</v>
      </c>
      <c r="X44" s="47" t="s">
        <v>14</v>
      </c>
      <c r="Y44" s="60">
        <v>5</v>
      </c>
      <c r="Z44" s="47" t="s">
        <v>14</v>
      </c>
      <c r="AA44" s="60">
        <v>5</v>
      </c>
      <c r="AB44" s="47" t="s">
        <v>14</v>
      </c>
      <c r="AC44" s="47">
        <v>83.73</v>
      </c>
      <c r="AD44" s="47" t="s">
        <v>12</v>
      </c>
      <c r="AE44" s="45" t="s">
        <v>90</v>
      </c>
      <c r="AF44" s="45"/>
      <c r="AG44" s="104"/>
      <c r="AH44" s="141">
        <v>79.61</v>
      </c>
      <c r="AI44" s="141" t="s">
        <v>105</v>
      </c>
    </row>
    <row r="45" spans="1:35" ht="17.25" customHeight="1" x14ac:dyDescent="0.2">
      <c r="A45" s="47">
        <v>37</v>
      </c>
      <c r="B45" s="45" t="s">
        <v>68</v>
      </c>
      <c r="C45" s="45"/>
      <c r="D45" s="47">
        <v>2556</v>
      </c>
      <c r="E45" s="60">
        <v>9.89</v>
      </c>
      <c r="F45" s="47" t="s">
        <v>14</v>
      </c>
      <c r="G45" s="60">
        <v>9.36</v>
      </c>
      <c r="H45" s="47" t="s">
        <v>14</v>
      </c>
      <c r="I45" s="60">
        <v>6.69</v>
      </c>
      <c r="J45" s="47" t="s">
        <v>13</v>
      </c>
      <c r="K45" s="60">
        <v>7.33</v>
      </c>
      <c r="L45" s="47" t="s">
        <v>13</v>
      </c>
      <c r="M45" s="60">
        <v>6.83</v>
      </c>
      <c r="N45" s="47" t="s">
        <v>27</v>
      </c>
      <c r="O45" s="60">
        <v>6</v>
      </c>
      <c r="P45" s="47" t="s">
        <v>13</v>
      </c>
      <c r="Q45" s="60">
        <v>4.3</v>
      </c>
      <c r="R45" s="47" t="s">
        <v>12</v>
      </c>
      <c r="S45" s="60">
        <v>3.52</v>
      </c>
      <c r="T45" s="47" t="s">
        <v>13</v>
      </c>
      <c r="U45" s="60">
        <v>4</v>
      </c>
      <c r="V45" s="47" t="s">
        <v>12</v>
      </c>
      <c r="W45" s="60">
        <v>3</v>
      </c>
      <c r="X45" s="47" t="s">
        <v>13</v>
      </c>
      <c r="Y45" s="60">
        <v>5</v>
      </c>
      <c r="Z45" s="47" t="s">
        <v>14</v>
      </c>
      <c r="AA45" s="60">
        <v>4</v>
      </c>
      <c r="AB45" s="47" t="s">
        <v>12</v>
      </c>
      <c r="AC45" s="47">
        <v>69.92</v>
      </c>
      <c r="AD45" s="47" t="s">
        <v>13</v>
      </c>
      <c r="AE45" s="45" t="s">
        <v>11</v>
      </c>
      <c r="AF45" s="148" t="s">
        <v>136</v>
      </c>
      <c r="AG45" s="104"/>
    </row>
    <row r="46" spans="1:35" ht="17.25" customHeight="1" x14ac:dyDescent="0.2">
      <c r="A46" s="47"/>
      <c r="B46" s="45"/>
      <c r="C46" s="45"/>
      <c r="D46" s="47"/>
      <c r="E46" s="60"/>
      <c r="F46" s="47"/>
      <c r="G46" s="60"/>
      <c r="H46" s="47"/>
      <c r="I46" s="60"/>
      <c r="J46" s="47"/>
      <c r="K46" s="60"/>
      <c r="L46" s="47"/>
      <c r="M46" s="60"/>
      <c r="N46" s="47"/>
      <c r="O46" s="60"/>
      <c r="P46" s="47"/>
      <c r="Q46" s="60"/>
      <c r="R46" s="47"/>
      <c r="S46" s="60"/>
      <c r="T46" s="47"/>
      <c r="U46" s="60"/>
      <c r="V46" s="47"/>
      <c r="W46" s="60"/>
      <c r="X46" s="47"/>
      <c r="Y46" s="60"/>
      <c r="Z46" s="47"/>
      <c r="AA46" s="60"/>
      <c r="AB46" s="47"/>
      <c r="AC46" s="47"/>
      <c r="AD46" s="47"/>
      <c r="AE46" s="45"/>
      <c r="AF46" s="148" t="s">
        <v>139</v>
      </c>
      <c r="AG46" s="104"/>
    </row>
    <row r="47" spans="1:35" ht="17.25" customHeight="1" x14ac:dyDescent="0.2">
      <c r="A47" s="56"/>
      <c r="B47" s="57"/>
      <c r="C47" s="57"/>
      <c r="D47" s="56"/>
      <c r="E47" s="67"/>
      <c r="F47" s="56"/>
      <c r="G47" s="67"/>
      <c r="H47" s="56"/>
      <c r="I47" s="67"/>
      <c r="J47" s="56"/>
      <c r="K47" s="67"/>
      <c r="L47" s="56"/>
      <c r="M47" s="67"/>
      <c r="N47" s="56"/>
      <c r="O47" s="67"/>
      <c r="P47" s="56"/>
      <c r="Q47" s="67"/>
      <c r="R47" s="56"/>
      <c r="S47" s="67"/>
      <c r="T47" s="56"/>
      <c r="U47" s="67"/>
      <c r="V47" s="56"/>
      <c r="W47" s="67"/>
      <c r="X47" s="56"/>
      <c r="Y47" s="67"/>
      <c r="Z47" s="56"/>
      <c r="AA47" s="67"/>
      <c r="AB47" s="56"/>
      <c r="AC47" s="56"/>
      <c r="AD47" s="56"/>
      <c r="AE47" s="57"/>
      <c r="AF47" s="149" t="s">
        <v>137</v>
      </c>
      <c r="AG47" s="104"/>
    </row>
    <row r="48" spans="1:35" ht="17.25" customHeight="1" x14ac:dyDescent="0.2">
      <c r="A48" s="150">
        <v>38</v>
      </c>
      <c r="B48" s="151" t="s">
        <v>69</v>
      </c>
      <c r="C48" s="151"/>
      <c r="D48" s="150">
        <v>2555</v>
      </c>
      <c r="E48" s="152">
        <v>9.35</v>
      </c>
      <c r="F48" s="150" t="s">
        <v>14</v>
      </c>
      <c r="G48" s="152">
        <v>8.91</v>
      </c>
      <c r="H48" s="150" t="s">
        <v>12</v>
      </c>
      <c r="I48" s="152">
        <v>8.9</v>
      </c>
      <c r="J48" s="150" t="s">
        <v>12</v>
      </c>
      <c r="K48" s="152">
        <v>8</v>
      </c>
      <c r="L48" s="150" t="s">
        <v>12</v>
      </c>
      <c r="M48" s="152">
        <v>5.35</v>
      </c>
      <c r="N48" s="150" t="s">
        <v>27</v>
      </c>
      <c r="O48" s="152">
        <v>8</v>
      </c>
      <c r="P48" s="150" t="s">
        <v>12</v>
      </c>
      <c r="Q48" s="152">
        <v>4.3</v>
      </c>
      <c r="R48" s="150" t="s">
        <v>12</v>
      </c>
      <c r="S48" s="152">
        <v>4.75</v>
      </c>
      <c r="T48" s="150" t="s">
        <v>14</v>
      </c>
      <c r="U48" s="152">
        <v>4</v>
      </c>
      <c r="V48" s="150" t="s">
        <v>12</v>
      </c>
      <c r="W48" s="152">
        <v>4</v>
      </c>
      <c r="X48" s="150" t="s">
        <v>12</v>
      </c>
      <c r="Y48" s="152">
        <v>4.5</v>
      </c>
      <c r="Z48" s="150" t="s">
        <v>14</v>
      </c>
      <c r="AA48" s="152">
        <v>4</v>
      </c>
      <c r="AB48" s="150" t="s">
        <v>12</v>
      </c>
      <c r="AC48" s="150">
        <v>74.06</v>
      </c>
      <c r="AD48" s="150" t="s">
        <v>13</v>
      </c>
      <c r="AE48" s="151" t="s">
        <v>11</v>
      </c>
      <c r="AF48" s="153" t="s">
        <v>136</v>
      </c>
      <c r="AG48" s="104"/>
    </row>
    <row r="49" spans="1:35" ht="17.25" customHeight="1" x14ac:dyDescent="0.2">
      <c r="A49" s="47"/>
      <c r="B49" s="45"/>
      <c r="C49" s="45"/>
      <c r="D49" s="47"/>
      <c r="E49" s="60"/>
      <c r="F49" s="47"/>
      <c r="G49" s="60"/>
      <c r="H49" s="47"/>
      <c r="I49" s="60"/>
      <c r="J49" s="47"/>
      <c r="K49" s="60"/>
      <c r="L49" s="47"/>
      <c r="M49" s="60"/>
      <c r="N49" s="47"/>
      <c r="O49" s="60"/>
      <c r="P49" s="47"/>
      <c r="Q49" s="60"/>
      <c r="R49" s="47"/>
      <c r="S49" s="60"/>
      <c r="T49" s="47"/>
      <c r="U49" s="60"/>
      <c r="V49" s="47"/>
      <c r="W49" s="60"/>
      <c r="X49" s="47"/>
      <c r="Y49" s="60"/>
      <c r="Z49" s="47"/>
      <c r="AA49" s="60"/>
      <c r="AB49" s="47"/>
      <c r="AC49" s="47"/>
      <c r="AD49" s="47"/>
      <c r="AE49" s="45"/>
      <c r="AF49" s="148" t="s">
        <v>137</v>
      </c>
      <c r="AG49" s="104"/>
    </row>
    <row r="50" spans="1:35" ht="17.25" customHeight="1" x14ac:dyDescent="0.2">
      <c r="A50" s="47">
        <v>39</v>
      </c>
      <c r="B50" s="45" t="s">
        <v>70</v>
      </c>
      <c r="C50" s="45"/>
      <c r="D50" s="47">
        <v>2556</v>
      </c>
      <c r="E50" s="60">
        <v>9.58</v>
      </c>
      <c r="F50" s="47" t="s">
        <v>14</v>
      </c>
      <c r="G50" s="60">
        <v>9.4600000000000009</v>
      </c>
      <c r="H50" s="47" t="s">
        <v>14</v>
      </c>
      <c r="I50" s="60">
        <v>8.81</v>
      </c>
      <c r="J50" s="47" t="s">
        <v>12</v>
      </c>
      <c r="K50" s="60">
        <v>8.74</v>
      </c>
      <c r="L50" s="47" t="s">
        <v>12</v>
      </c>
      <c r="M50" s="60">
        <v>9.19</v>
      </c>
      <c r="N50" s="47" t="s">
        <v>13</v>
      </c>
      <c r="O50" s="60">
        <v>8</v>
      </c>
      <c r="P50" s="47" t="s">
        <v>12</v>
      </c>
      <c r="Q50" s="60">
        <v>4.5</v>
      </c>
      <c r="R50" s="47" t="s">
        <v>14</v>
      </c>
      <c r="S50" s="60">
        <v>4.6900000000000004</v>
      </c>
      <c r="T50" s="47" t="s">
        <v>14</v>
      </c>
      <c r="U50" s="60">
        <v>5</v>
      </c>
      <c r="V50" s="47" t="s">
        <v>14</v>
      </c>
      <c r="W50" s="60">
        <v>4</v>
      </c>
      <c r="X50" s="47" t="s">
        <v>12</v>
      </c>
      <c r="Y50" s="60">
        <v>5</v>
      </c>
      <c r="Z50" s="47" t="s">
        <v>14</v>
      </c>
      <c r="AA50" s="60">
        <v>5</v>
      </c>
      <c r="AB50" s="47" t="s">
        <v>14</v>
      </c>
      <c r="AC50" s="47">
        <v>81.97</v>
      </c>
      <c r="AD50" s="47" t="s">
        <v>12</v>
      </c>
      <c r="AE50" s="45" t="s">
        <v>90</v>
      </c>
      <c r="AF50" s="45"/>
      <c r="AG50" s="104"/>
      <c r="AH50" s="141">
        <v>77.41</v>
      </c>
      <c r="AI50" s="141" t="s">
        <v>105</v>
      </c>
    </row>
    <row r="51" spans="1:35" ht="17.25" customHeight="1" x14ac:dyDescent="0.2">
      <c r="A51" s="47">
        <v>40</v>
      </c>
      <c r="B51" s="45" t="s">
        <v>71</v>
      </c>
      <c r="C51" s="45"/>
      <c r="D51" s="47">
        <v>2557</v>
      </c>
      <c r="E51" s="60">
        <v>9.57</v>
      </c>
      <c r="F51" s="47" t="s">
        <v>14</v>
      </c>
      <c r="G51" s="60">
        <v>9.67</v>
      </c>
      <c r="H51" s="47" t="s">
        <v>14</v>
      </c>
      <c r="I51" s="60">
        <v>9.58</v>
      </c>
      <c r="J51" s="47" t="s">
        <v>14</v>
      </c>
      <c r="K51" s="60">
        <v>8.93</v>
      </c>
      <c r="L51" s="47" t="s">
        <v>12</v>
      </c>
      <c r="M51" s="60">
        <v>11.47</v>
      </c>
      <c r="N51" s="47" t="s">
        <v>13</v>
      </c>
      <c r="O51" s="60">
        <v>10</v>
      </c>
      <c r="P51" s="47" t="s">
        <v>14</v>
      </c>
      <c r="Q51" s="60">
        <v>5</v>
      </c>
      <c r="R51" s="47" t="s">
        <v>14</v>
      </c>
      <c r="S51" s="60">
        <v>4.8</v>
      </c>
      <c r="T51" s="47" t="s">
        <v>14</v>
      </c>
      <c r="U51" s="60">
        <v>5</v>
      </c>
      <c r="V51" s="47" t="s">
        <v>14</v>
      </c>
      <c r="W51" s="60">
        <v>5</v>
      </c>
      <c r="X51" s="47" t="s">
        <v>14</v>
      </c>
      <c r="Y51" s="60">
        <v>5</v>
      </c>
      <c r="Z51" s="47" t="s">
        <v>14</v>
      </c>
      <c r="AA51" s="60">
        <v>4</v>
      </c>
      <c r="AB51" s="47" t="s">
        <v>12</v>
      </c>
      <c r="AC51" s="47">
        <v>88.52</v>
      </c>
      <c r="AD51" s="47" t="s">
        <v>12</v>
      </c>
      <c r="AE51" s="45" t="s">
        <v>10</v>
      </c>
      <c r="AF51" s="45"/>
      <c r="AG51" s="104"/>
    </row>
    <row r="52" spans="1:35" ht="17.25" customHeight="1" x14ac:dyDescent="0.2">
      <c r="A52" s="47">
        <v>41</v>
      </c>
      <c r="B52" s="45" t="s">
        <v>72</v>
      </c>
      <c r="C52" s="45"/>
      <c r="D52" s="47">
        <v>2555</v>
      </c>
      <c r="E52" s="60">
        <v>9.3800000000000008</v>
      </c>
      <c r="F52" s="47" t="s">
        <v>14</v>
      </c>
      <c r="G52" s="60">
        <v>9.06</v>
      </c>
      <c r="H52" s="47" t="s">
        <v>14</v>
      </c>
      <c r="I52" s="60">
        <v>8.8000000000000007</v>
      </c>
      <c r="J52" s="47" t="s">
        <v>12</v>
      </c>
      <c r="K52" s="60">
        <v>8.94</v>
      </c>
      <c r="L52" s="47" t="s">
        <v>12</v>
      </c>
      <c r="M52" s="60">
        <v>9.4700000000000006</v>
      </c>
      <c r="N52" s="47" t="s">
        <v>13</v>
      </c>
      <c r="O52" s="60">
        <v>8</v>
      </c>
      <c r="P52" s="47" t="s">
        <v>87</v>
      </c>
      <c r="Q52" s="60">
        <v>3.8</v>
      </c>
      <c r="R52" s="47" t="s">
        <v>12</v>
      </c>
      <c r="S52" s="60">
        <v>3.57</v>
      </c>
      <c r="T52" s="47" t="s">
        <v>13</v>
      </c>
      <c r="U52" s="60">
        <v>5</v>
      </c>
      <c r="V52" s="47" t="s">
        <v>14</v>
      </c>
      <c r="W52" s="60">
        <v>4</v>
      </c>
      <c r="X52" s="47" t="s">
        <v>12</v>
      </c>
      <c r="Y52" s="60">
        <v>5</v>
      </c>
      <c r="Z52" s="47" t="s">
        <v>14</v>
      </c>
      <c r="AA52" s="60">
        <v>5</v>
      </c>
      <c r="AB52" s="47" t="s">
        <v>14</v>
      </c>
      <c r="AC52" s="47">
        <v>80.02</v>
      </c>
      <c r="AD52" s="47" t="s">
        <v>12</v>
      </c>
      <c r="AE52" s="45" t="s">
        <v>10</v>
      </c>
      <c r="AF52" s="45"/>
      <c r="AG52" s="104"/>
    </row>
    <row r="53" spans="1:35" ht="17.25" customHeight="1" x14ac:dyDescent="0.2">
      <c r="A53" s="47">
        <v>42</v>
      </c>
      <c r="B53" s="45" t="s">
        <v>73</v>
      </c>
      <c r="C53" s="45"/>
      <c r="D53" s="47">
        <v>2555</v>
      </c>
      <c r="E53" s="60">
        <v>9.66</v>
      </c>
      <c r="F53" s="47" t="s">
        <v>14</v>
      </c>
      <c r="G53" s="60">
        <v>9.23</v>
      </c>
      <c r="H53" s="47" t="s">
        <v>14</v>
      </c>
      <c r="I53" s="60">
        <v>8.9</v>
      </c>
      <c r="J53" s="47" t="s">
        <v>12</v>
      </c>
      <c r="K53" s="60">
        <v>8.64</v>
      </c>
      <c r="L53" s="47" t="s">
        <v>12</v>
      </c>
      <c r="M53" s="60">
        <v>7.04</v>
      </c>
      <c r="N53" s="47" t="s">
        <v>27</v>
      </c>
      <c r="O53" s="60">
        <v>7</v>
      </c>
      <c r="P53" s="47" t="s">
        <v>13</v>
      </c>
      <c r="Q53" s="60">
        <v>4.5</v>
      </c>
      <c r="R53" s="47" t="s">
        <v>14</v>
      </c>
      <c r="S53" s="60">
        <v>3.52</v>
      </c>
      <c r="T53" s="47" t="s">
        <v>13</v>
      </c>
      <c r="U53" s="60">
        <v>5</v>
      </c>
      <c r="V53" s="47" t="s">
        <v>14</v>
      </c>
      <c r="W53" s="60">
        <v>5</v>
      </c>
      <c r="X53" s="47" t="s">
        <v>14</v>
      </c>
      <c r="Y53" s="60">
        <v>5</v>
      </c>
      <c r="Z53" s="47" t="s">
        <v>14</v>
      </c>
      <c r="AA53" s="60">
        <v>4</v>
      </c>
      <c r="AB53" s="47" t="s">
        <v>12</v>
      </c>
      <c r="AC53" s="47">
        <v>77.489999999999995</v>
      </c>
      <c r="AD53" s="47" t="s">
        <v>12</v>
      </c>
      <c r="AE53" s="45" t="s">
        <v>11</v>
      </c>
      <c r="AF53" s="148" t="s">
        <v>136</v>
      </c>
      <c r="AG53" s="104"/>
    </row>
    <row r="54" spans="1:35" ht="17.25" customHeight="1" x14ac:dyDescent="0.2">
      <c r="A54" s="47"/>
      <c r="B54" s="45"/>
      <c r="C54" s="45"/>
      <c r="D54" s="47"/>
      <c r="E54" s="60"/>
      <c r="F54" s="47"/>
      <c r="G54" s="60"/>
      <c r="H54" s="47"/>
      <c r="I54" s="60"/>
      <c r="J54" s="47"/>
      <c r="K54" s="60"/>
      <c r="L54" s="47"/>
      <c r="M54" s="60"/>
      <c r="N54" s="47"/>
      <c r="O54" s="60"/>
      <c r="P54" s="47"/>
      <c r="Q54" s="60"/>
      <c r="R54" s="47"/>
      <c r="S54" s="60"/>
      <c r="T54" s="47"/>
      <c r="U54" s="60"/>
      <c r="V54" s="47"/>
      <c r="W54" s="60"/>
      <c r="X54" s="47"/>
      <c r="Y54" s="60"/>
      <c r="Z54" s="47"/>
      <c r="AA54" s="60"/>
      <c r="AB54" s="47"/>
      <c r="AC54" s="47"/>
      <c r="AD54" s="47"/>
      <c r="AE54" s="45"/>
      <c r="AF54" s="148" t="s">
        <v>137</v>
      </c>
      <c r="AG54" s="104"/>
    </row>
    <row r="55" spans="1:35" ht="17.25" customHeight="1" x14ac:dyDescent="0.2">
      <c r="A55" s="47">
        <v>43</v>
      </c>
      <c r="B55" s="45" t="s">
        <v>74</v>
      </c>
      <c r="C55" s="45"/>
      <c r="D55" s="47">
        <v>2557</v>
      </c>
      <c r="E55" s="60">
        <v>9.5299999999999994</v>
      </c>
      <c r="F55" s="47" t="s">
        <v>14</v>
      </c>
      <c r="G55" s="60">
        <v>9.23</v>
      </c>
      <c r="H55" s="47" t="s">
        <v>14</v>
      </c>
      <c r="I55" s="60">
        <v>8.51</v>
      </c>
      <c r="J55" s="47" t="s">
        <v>12</v>
      </c>
      <c r="K55" s="60">
        <v>8.68</v>
      </c>
      <c r="L55" s="47" t="s">
        <v>12</v>
      </c>
      <c r="M55" s="60">
        <v>4.99</v>
      </c>
      <c r="N55" s="47" t="s">
        <v>27</v>
      </c>
      <c r="O55" s="60">
        <v>8</v>
      </c>
      <c r="P55" s="47" t="s">
        <v>12</v>
      </c>
      <c r="Q55" s="60">
        <v>3.8</v>
      </c>
      <c r="R55" s="47" t="s">
        <v>12</v>
      </c>
      <c r="S55" s="60">
        <v>4.67</v>
      </c>
      <c r="T55" s="47" t="s">
        <v>14</v>
      </c>
      <c r="U55" s="60">
        <v>5</v>
      </c>
      <c r="V55" s="47" t="s">
        <v>14</v>
      </c>
      <c r="W55" s="60">
        <v>5</v>
      </c>
      <c r="X55" s="47" t="s">
        <v>14</v>
      </c>
      <c r="Y55" s="60">
        <v>5</v>
      </c>
      <c r="Z55" s="47" t="s">
        <v>14</v>
      </c>
      <c r="AA55" s="60">
        <v>4</v>
      </c>
      <c r="AB55" s="47" t="s">
        <v>12</v>
      </c>
      <c r="AC55" s="47">
        <v>76.41</v>
      </c>
      <c r="AD55" s="47" t="s">
        <v>12</v>
      </c>
      <c r="AE55" s="45" t="s">
        <v>11</v>
      </c>
      <c r="AF55" s="148" t="s">
        <v>136</v>
      </c>
      <c r="AG55" s="104"/>
    </row>
    <row r="56" spans="1:35" ht="17.25" customHeight="1" x14ac:dyDescent="0.2">
      <c r="A56" s="47"/>
      <c r="B56" s="45"/>
      <c r="C56" s="45"/>
      <c r="D56" s="47"/>
      <c r="E56" s="60"/>
      <c r="F56" s="47"/>
      <c r="G56" s="60"/>
      <c r="H56" s="47"/>
      <c r="I56" s="60"/>
      <c r="J56" s="47"/>
      <c r="K56" s="60"/>
      <c r="L56" s="47"/>
      <c r="M56" s="60"/>
      <c r="N56" s="47"/>
      <c r="O56" s="60"/>
      <c r="P56" s="47"/>
      <c r="Q56" s="60"/>
      <c r="R56" s="47"/>
      <c r="S56" s="60"/>
      <c r="T56" s="47"/>
      <c r="U56" s="60"/>
      <c r="V56" s="47"/>
      <c r="W56" s="60"/>
      <c r="X56" s="47"/>
      <c r="Y56" s="60"/>
      <c r="Z56" s="47"/>
      <c r="AA56" s="60"/>
      <c r="AB56" s="47"/>
      <c r="AC56" s="47"/>
      <c r="AD56" s="47"/>
      <c r="AE56" s="45"/>
      <c r="AF56" s="148" t="s">
        <v>137</v>
      </c>
      <c r="AG56" s="104"/>
    </row>
    <row r="57" spans="1:35" ht="17.25" customHeight="1" x14ac:dyDescent="0.2">
      <c r="A57" s="47">
        <v>44</v>
      </c>
      <c r="B57" s="45" t="s">
        <v>75</v>
      </c>
      <c r="C57" s="45"/>
      <c r="D57" s="47">
        <v>2554</v>
      </c>
      <c r="E57" s="60">
        <v>9.8000000000000007</v>
      </c>
      <c r="F57" s="47" t="s">
        <v>14</v>
      </c>
      <c r="G57" s="60">
        <v>9.42</v>
      </c>
      <c r="H57" s="47" t="s">
        <v>14</v>
      </c>
      <c r="I57" s="60">
        <v>9</v>
      </c>
      <c r="J57" s="47" t="s">
        <v>14</v>
      </c>
      <c r="K57" s="60">
        <v>8.57</v>
      </c>
      <c r="L57" s="47" t="s">
        <v>12</v>
      </c>
      <c r="M57" s="60">
        <v>5.16</v>
      </c>
      <c r="N57" s="47" t="s">
        <v>27</v>
      </c>
      <c r="O57" s="60">
        <v>8</v>
      </c>
      <c r="P57" s="47" t="s">
        <v>12</v>
      </c>
      <c r="Q57" s="60">
        <v>4.8</v>
      </c>
      <c r="R57" s="47" t="s">
        <v>14</v>
      </c>
      <c r="S57" s="60">
        <v>4.5199999999999996</v>
      </c>
      <c r="T57" s="47" t="s">
        <v>14</v>
      </c>
      <c r="U57" s="60">
        <v>4</v>
      </c>
      <c r="V57" s="47" t="s">
        <v>12</v>
      </c>
      <c r="W57" s="60">
        <v>5</v>
      </c>
      <c r="X57" s="47" t="s">
        <v>14</v>
      </c>
      <c r="Y57" s="60">
        <v>5</v>
      </c>
      <c r="Z57" s="47" t="s">
        <v>14</v>
      </c>
      <c r="AA57" s="60">
        <v>4</v>
      </c>
      <c r="AB57" s="47" t="s">
        <v>12</v>
      </c>
      <c r="AC57" s="47">
        <v>77.27</v>
      </c>
      <c r="AD57" s="47" t="s">
        <v>12</v>
      </c>
      <c r="AE57" s="45" t="s">
        <v>11</v>
      </c>
      <c r="AF57" s="148" t="s">
        <v>136</v>
      </c>
      <c r="AG57" s="104"/>
    </row>
    <row r="58" spans="1:35" ht="17.25" customHeight="1" x14ac:dyDescent="0.2">
      <c r="A58" s="47"/>
      <c r="B58" s="45"/>
      <c r="C58" s="45"/>
      <c r="D58" s="47"/>
      <c r="E58" s="60"/>
      <c r="F58" s="47"/>
      <c r="G58" s="60"/>
      <c r="H58" s="47"/>
      <c r="I58" s="60"/>
      <c r="J58" s="47"/>
      <c r="K58" s="60"/>
      <c r="L58" s="47"/>
      <c r="M58" s="60"/>
      <c r="N58" s="47"/>
      <c r="O58" s="60"/>
      <c r="P58" s="47"/>
      <c r="Q58" s="60"/>
      <c r="R58" s="47"/>
      <c r="S58" s="60"/>
      <c r="T58" s="47"/>
      <c r="U58" s="60"/>
      <c r="V58" s="47"/>
      <c r="W58" s="60"/>
      <c r="X58" s="47"/>
      <c r="Y58" s="60"/>
      <c r="Z58" s="47"/>
      <c r="AA58" s="60"/>
      <c r="AB58" s="47"/>
      <c r="AC58" s="47"/>
      <c r="AD58" s="47"/>
      <c r="AE58" s="45"/>
      <c r="AF58" s="148" t="s">
        <v>137</v>
      </c>
      <c r="AG58" s="104"/>
    </row>
    <row r="59" spans="1:35" ht="17.25" customHeight="1" x14ac:dyDescent="0.2">
      <c r="A59" s="47">
        <v>45</v>
      </c>
      <c r="B59" s="45" t="s">
        <v>125</v>
      </c>
      <c r="C59" s="45"/>
      <c r="D59" s="47">
        <v>2554</v>
      </c>
      <c r="E59" s="60">
        <v>9.75</v>
      </c>
      <c r="F59" s="47" t="s">
        <v>14</v>
      </c>
      <c r="G59" s="60">
        <v>9.8800000000000008</v>
      </c>
      <c r="H59" s="47" t="s">
        <v>14</v>
      </c>
      <c r="I59" s="60">
        <v>9.57</v>
      </c>
      <c r="J59" s="47" t="s">
        <v>14</v>
      </c>
      <c r="K59" s="60">
        <v>8</v>
      </c>
      <c r="L59" s="47" t="s">
        <v>12</v>
      </c>
      <c r="M59" s="60">
        <v>11.87</v>
      </c>
      <c r="N59" s="47" t="s">
        <v>13</v>
      </c>
      <c r="O59" s="60">
        <v>8</v>
      </c>
      <c r="P59" s="47" t="s">
        <v>12</v>
      </c>
      <c r="Q59" s="60">
        <v>4.3</v>
      </c>
      <c r="R59" s="47" t="s">
        <v>12</v>
      </c>
      <c r="S59" s="60">
        <v>4.95</v>
      </c>
      <c r="T59" s="47" t="s">
        <v>14</v>
      </c>
      <c r="U59" s="60">
        <v>4</v>
      </c>
      <c r="V59" s="47" t="s">
        <v>12</v>
      </c>
      <c r="W59" s="60">
        <v>4</v>
      </c>
      <c r="X59" s="47" t="s">
        <v>12</v>
      </c>
      <c r="Y59" s="60">
        <v>5</v>
      </c>
      <c r="Z59" s="47" t="s">
        <v>14</v>
      </c>
      <c r="AA59" s="60">
        <v>4</v>
      </c>
      <c r="AB59" s="47" t="s">
        <v>12</v>
      </c>
      <c r="AC59" s="47">
        <v>83.32</v>
      </c>
      <c r="AD59" s="47" t="s">
        <v>12</v>
      </c>
      <c r="AE59" s="45" t="s">
        <v>10</v>
      </c>
      <c r="AF59" s="45"/>
      <c r="AG59" s="104"/>
    </row>
    <row r="60" spans="1:35" ht="17.25" customHeight="1" x14ac:dyDescent="0.2">
      <c r="A60" s="47">
        <v>46</v>
      </c>
      <c r="B60" s="45" t="s">
        <v>77</v>
      </c>
      <c r="C60" s="45"/>
      <c r="D60" s="47">
        <v>2556</v>
      </c>
      <c r="E60" s="60">
        <v>9.5500000000000007</v>
      </c>
      <c r="F60" s="47" t="s">
        <v>14</v>
      </c>
      <c r="G60" s="60">
        <v>9.34</v>
      </c>
      <c r="H60" s="47" t="s">
        <v>14</v>
      </c>
      <c r="I60" s="60">
        <v>8.6300000000000008</v>
      </c>
      <c r="J60" s="47" t="s">
        <v>12</v>
      </c>
      <c r="K60" s="60">
        <v>8.31</v>
      </c>
      <c r="L60" s="47" t="s">
        <v>12</v>
      </c>
      <c r="M60" s="60">
        <v>6.9</v>
      </c>
      <c r="N60" s="47" t="s">
        <v>27</v>
      </c>
      <c r="O60" s="60">
        <v>8</v>
      </c>
      <c r="P60" s="47" t="s">
        <v>12</v>
      </c>
      <c r="Q60" s="60">
        <v>4.5</v>
      </c>
      <c r="R60" s="47" t="s">
        <v>14</v>
      </c>
      <c r="S60" s="60">
        <v>4.5999999999999996</v>
      </c>
      <c r="T60" s="47" t="s">
        <v>14</v>
      </c>
      <c r="U60" s="60">
        <v>5</v>
      </c>
      <c r="V60" s="47" t="s">
        <v>14</v>
      </c>
      <c r="W60" s="60">
        <v>5</v>
      </c>
      <c r="X60" s="47" t="s">
        <v>14</v>
      </c>
      <c r="Y60" s="60">
        <v>4</v>
      </c>
      <c r="Z60" s="47" t="s">
        <v>12</v>
      </c>
      <c r="AA60" s="60">
        <v>4</v>
      </c>
      <c r="AB60" s="47" t="s">
        <v>12</v>
      </c>
      <c r="AC60" s="47">
        <v>77.83</v>
      </c>
      <c r="AD60" s="47" t="s">
        <v>12</v>
      </c>
      <c r="AE60" s="45" t="s">
        <v>11</v>
      </c>
      <c r="AF60" s="148" t="s">
        <v>136</v>
      </c>
      <c r="AG60" s="104"/>
    </row>
    <row r="61" spans="1:35" ht="17.25" customHeight="1" x14ac:dyDescent="0.2">
      <c r="A61" s="47"/>
      <c r="B61" s="45"/>
      <c r="C61" s="45"/>
      <c r="D61" s="47"/>
      <c r="E61" s="60"/>
      <c r="F61" s="47"/>
      <c r="G61" s="60"/>
      <c r="H61" s="47"/>
      <c r="I61" s="60"/>
      <c r="J61" s="47"/>
      <c r="K61" s="60"/>
      <c r="L61" s="47"/>
      <c r="M61" s="60"/>
      <c r="N61" s="47"/>
      <c r="O61" s="60"/>
      <c r="P61" s="47"/>
      <c r="Q61" s="60"/>
      <c r="R61" s="47"/>
      <c r="S61" s="60"/>
      <c r="T61" s="47"/>
      <c r="U61" s="60"/>
      <c r="V61" s="47"/>
      <c r="W61" s="60"/>
      <c r="X61" s="47"/>
      <c r="Y61" s="60"/>
      <c r="Z61" s="47"/>
      <c r="AA61" s="60"/>
      <c r="AB61" s="47"/>
      <c r="AC61" s="47"/>
      <c r="AD61" s="47"/>
      <c r="AE61" s="45"/>
      <c r="AF61" s="148" t="s">
        <v>137</v>
      </c>
      <c r="AG61" s="104"/>
    </row>
    <row r="62" spans="1:35" ht="17.25" customHeight="1" x14ac:dyDescent="0.2">
      <c r="A62" s="47">
        <v>47</v>
      </c>
      <c r="B62" s="45" t="s">
        <v>78</v>
      </c>
      <c r="C62" s="45"/>
      <c r="D62" s="47">
        <v>2554</v>
      </c>
      <c r="E62" s="60">
        <v>9.3800000000000008</v>
      </c>
      <c r="F62" s="47" t="s">
        <v>14</v>
      </c>
      <c r="G62" s="60">
        <v>9.33</v>
      </c>
      <c r="H62" s="47" t="s">
        <v>14</v>
      </c>
      <c r="I62" s="60">
        <v>9.85</v>
      </c>
      <c r="J62" s="47" t="s">
        <v>14</v>
      </c>
      <c r="K62" s="60">
        <v>9.92</v>
      </c>
      <c r="L62" s="47" t="s">
        <v>14</v>
      </c>
      <c r="M62" s="60">
        <v>10.26</v>
      </c>
      <c r="N62" s="47" t="s">
        <v>13</v>
      </c>
      <c r="O62" s="60">
        <v>9</v>
      </c>
      <c r="P62" s="47" t="s">
        <v>14</v>
      </c>
      <c r="Q62" s="60">
        <v>5</v>
      </c>
      <c r="R62" s="47" t="s">
        <v>14</v>
      </c>
      <c r="S62" s="60">
        <v>4.57</v>
      </c>
      <c r="T62" s="47" t="s">
        <v>14</v>
      </c>
      <c r="U62" s="60">
        <v>4</v>
      </c>
      <c r="V62" s="47" t="s">
        <v>12</v>
      </c>
      <c r="W62" s="60">
        <v>4</v>
      </c>
      <c r="X62" s="47" t="s">
        <v>12</v>
      </c>
      <c r="Y62" s="60">
        <v>4.5999999999999996</v>
      </c>
      <c r="Z62" s="47" t="s">
        <v>14</v>
      </c>
      <c r="AA62" s="60">
        <v>4</v>
      </c>
      <c r="AB62" s="47" t="s">
        <v>12</v>
      </c>
      <c r="AC62" s="47">
        <v>83.91</v>
      </c>
      <c r="AD62" s="47" t="s">
        <v>12</v>
      </c>
      <c r="AE62" s="45" t="s">
        <v>10</v>
      </c>
      <c r="AF62" s="45"/>
      <c r="AG62" s="104"/>
    </row>
    <row r="63" spans="1:35" ht="17.25" customHeight="1" x14ac:dyDescent="0.2">
      <c r="A63" s="47">
        <v>48</v>
      </c>
      <c r="B63" s="45" t="s">
        <v>79</v>
      </c>
      <c r="C63" s="45"/>
      <c r="D63" s="47">
        <v>2556</v>
      </c>
      <c r="E63" s="60">
        <v>9.66</v>
      </c>
      <c r="F63" s="47" t="s">
        <v>14</v>
      </c>
      <c r="G63" s="60">
        <v>9.84</v>
      </c>
      <c r="H63" s="47" t="s">
        <v>14</v>
      </c>
      <c r="I63" s="60">
        <v>8.99</v>
      </c>
      <c r="J63" s="47" t="s">
        <v>12</v>
      </c>
      <c r="K63" s="60">
        <v>8.9600000000000009</v>
      </c>
      <c r="L63" s="47" t="s">
        <v>12</v>
      </c>
      <c r="M63" s="60">
        <v>8.1199999999999992</v>
      </c>
      <c r="N63" s="47" t="s">
        <v>13</v>
      </c>
      <c r="O63" s="60">
        <v>9</v>
      </c>
      <c r="P63" s="47" t="s">
        <v>14</v>
      </c>
      <c r="Q63" s="60">
        <v>5</v>
      </c>
      <c r="R63" s="47" t="s">
        <v>14</v>
      </c>
      <c r="S63" s="60">
        <v>4.87</v>
      </c>
      <c r="T63" s="47" t="s">
        <v>14</v>
      </c>
      <c r="U63" s="60">
        <v>5</v>
      </c>
      <c r="V63" s="47" t="s">
        <v>14</v>
      </c>
      <c r="W63" s="60">
        <v>5</v>
      </c>
      <c r="X63" s="47" t="s">
        <v>14</v>
      </c>
      <c r="Y63" s="60">
        <v>5</v>
      </c>
      <c r="Z63" s="47" t="s">
        <v>14</v>
      </c>
      <c r="AA63" s="60">
        <v>5</v>
      </c>
      <c r="AB63" s="47" t="s">
        <v>14</v>
      </c>
      <c r="AC63" s="47">
        <v>84.44</v>
      </c>
      <c r="AD63" s="47" t="s">
        <v>12</v>
      </c>
      <c r="AE63" s="45" t="s">
        <v>90</v>
      </c>
      <c r="AF63" s="45"/>
      <c r="AG63" s="104"/>
      <c r="AH63" s="142">
        <v>82.9</v>
      </c>
      <c r="AI63" s="141" t="s">
        <v>107</v>
      </c>
    </row>
    <row r="64" spans="1:35" ht="17.25" customHeight="1" x14ac:dyDescent="0.2">
      <c r="A64" s="47">
        <v>49</v>
      </c>
      <c r="B64" s="45" t="s">
        <v>80</v>
      </c>
      <c r="C64" s="45"/>
      <c r="D64" s="47">
        <v>2554</v>
      </c>
      <c r="E64" s="60">
        <v>9.81</v>
      </c>
      <c r="F64" s="47" t="s">
        <v>14</v>
      </c>
      <c r="G64" s="60">
        <v>9.6199999999999992</v>
      </c>
      <c r="H64" s="47" t="s">
        <v>14</v>
      </c>
      <c r="I64" s="60">
        <v>9.8699999999999992</v>
      </c>
      <c r="J64" s="47" t="s">
        <v>14</v>
      </c>
      <c r="K64" s="60">
        <v>9.14</v>
      </c>
      <c r="L64" s="47" t="s">
        <v>14</v>
      </c>
      <c r="M64" s="60">
        <v>10.84</v>
      </c>
      <c r="N64" s="47" t="s">
        <v>13</v>
      </c>
      <c r="O64" s="60">
        <v>9</v>
      </c>
      <c r="P64" s="47" t="s">
        <v>12</v>
      </c>
      <c r="Q64" s="60">
        <v>5</v>
      </c>
      <c r="R64" s="47" t="s">
        <v>14</v>
      </c>
      <c r="S64" s="60">
        <v>4.87</v>
      </c>
      <c r="T64" s="47" t="s">
        <v>14</v>
      </c>
      <c r="U64" s="60">
        <v>4</v>
      </c>
      <c r="V64" s="47" t="s">
        <v>12</v>
      </c>
      <c r="W64" s="60">
        <v>4</v>
      </c>
      <c r="X64" s="47" t="s">
        <v>12</v>
      </c>
      <c r="Y64" s="60">
        <v>4.5999999999999996</v>
      </c>
      <c r="Z64" s="47" t="s">
        <v>14</v>
      </c>
      <c r="AA64" s="60">
        <v>4</v>
      </c>
      <c r="AB64" s="47" t="s">
        <v>12</v>
      </c>
      <c r="AC64" s="47">
        <v>84.75</v>
      </c>
      <c r="AD64" s="47" t="s">
        <v>12</v>
      </c>
      <c r="AE64" s="45" t="s">
        <v>90</v>
      </c>
      <c r="AF64" s="45"/>
      <c r="AG64" s="104"/>
      <c r="AH64" s="141">
        <v>81.52</v>
      </c>
      <c r="AI64" s="141" t="s">
        <v>106</v>
      </c>
    </row>
    <row r="65" spans="1:38" ht="17.25" customHeight="1" x14ac:dyDescent="0.2">
      <c r="A65" s="47">
        <v>50</v>
      </c>
      <c r="B65" s="45" t="s">
        <v>81</v>
      </c>
      <c r="C65" s="45"/>
      <c r="D65" s="47">
        <v>2555</v>
      </c>
      <c r="E65" s="60">
        <v>9.67</v>
      </c>
      <c r="F65" s="47" t="s">
        <v>14</v>
      </c>
      <c r="G65" s="60">
        <v>9.6</v>
      </c>
      <c r="H65" s="47" t="s">
        <v>14</v>
      </c>
      <c r="I65" s="60">
        <v>8.83</v>
      </c>
      <c r="J65" s="47" t="s">
        <v>12</v>
      </c>
      <c r="K65" s="60">
        <v>9.14</v>
      </c>
      <c r="L65" s="47" t="s">
        <v>14</v>
      </c>
      <c r="M65" s="60">
        <v>8.5</v>
      </c>
      <c r="N65" s="47" t="s">
        <v>13</v>
      </c>
      <c r="O65" s="60">
        <v>8</v>
      </c>
      <c r="P65" s="47" t="s">
        <v>12</v>
      </c>
      <c r="Q65" s="60">
        <v>4.8</v>
      </c>
      <c r="R65" s="47" t="s">
        <v>14</v>
      </c>
      <c r="S65" s="60">
        <v>5</v>
      </c>
      <c r="T65" s="47" t="s">
        <v>14</v>
      </c>
      <c r="U65" s="60">
        <v>5</v>
      </c>
      <c r="V65" s="47" t="s">
        <v>14</v>
      </c>
      <c r="W65" s="60">
        <v>5</v>
      </c>
      <c r="X65" s="47" t="s">
        <v>14</v>
      </c>
      <c r="Y65" s="60">
        <v>5</v>
      </c>
      <c r="Z65" s="47" t="s">
        <v>14</v>
      </c>
      <c r="AA65" s="60">
        <v>5</v>
      </c>
      <c r="AB65" s="47" t="s">
        <v>14</v>
      </c>
      <c r="AC65" s="47">
        <v>83.54</v>
      </c>
      <c r="AD65" s="47" t="s">
        <v>12</v>
      </c>
      <c r="AE65" s="45" t="s">
        <v>10</v>
      </c>
      <c r="AF65" s="45"/>
      <c r="AG65" s="104"/>
    </row>
    <row r="66" spans="1:38" ht="17.25" customHeight="1" x14ac:dyDescent="0.2">
      <c r="A66" s="47">
        <v>51</v>
      </c>
      <c r="B66" s="45" t="s">
        <v>82</v>
      </c>
      <c r="C66" s="45"/>
      <c r="D66" s="47">
        <v>2557</v>
      </c>
      <c r="E66" s="60">
        <v>9.81</v>
      </c>
      <c r="F66" s="47" t="s">
        <v>14</v>
      </c>
      <c r="G66" s="60">
        <v>9.6300000000000008</v>
      </c>
      <c r="H66" s="47" t="s">
        <v>14</v>
      </c>
      <c r="I66" s="60">
        <v>9.58</v>
      </c>
      <c r="J66" s="47" t="s">
        <v>14</v>
      </c>
      <c r="K66" s="60">
        <v>9.64</v>
      </c>
      <c r="L66" s="47" t="s">
        <v>14</v>
      </c>
      <c r="M66" s="60">
        <v>8.24</v>
      </c>
      <c r="N66" s="47" t="s">
        <v>13</v>
      </c>
      <c r="O66" s="60">
        <v>9</v>
      </c>
      <c r="P66" s="47" t="s">
        <v>14</v>
      </c>
      <c r="Q66" s="60">
        <v>4.8</v>
      </c>
      <c r="R66" s="47" t="s">
        <v>14</v>
      </c>
      <c r="S66" s="60">
        <v>4.88</v>
      </c>
      <c r="T66" s="47" t="s">
        <v>14</v>
      </c>
      <c r="U66" s="60">
        <v>5</v>
      </c>
      <c r="V66" s="47" t="s">
        <v>14</v>
      </c>
      <c r="W66" s="60">
        <v>5</v>
      </c>
      <c r="X66" s="47" t="s">
        <v>14</v>
      </c>
      <c r="Y66" s="60">
        <v>5</v>
      </c>
      <c r="Z66" s="47" t="s">
        <v>14</v>
      </c>
      <c r="AA66" s="60">
        <v>5</v>
      </c>
      <c r="AB66" s="47" t="s">
        <v>14</v>
      </c>
      <c r="AC66" s="47">
        <v>85.58</v>
      </c>
      <c r="AD66" s="47" t="s">
        <v>12</v>
      </c>
      <c r="AE66" s="45" t="s">
        <v>10</v>
      </c>
      <c r="AF66" s="45"/>
      <c r="AG66" s="104"/>
    </row>
    <row r="67" spans="1:38" ht="17.25" customHeight="1" x14ac:dyDescent="0.2">
      <c r="A67" s="47">
        <v>52</v>
      </c>
      <c r="B67" s="45" t="s">
        <v>83</v>
      </c>
      <c r="C67" s="45"/>
      <c r="D67" s="47">
        <v>2554</v>
      </c>
      <c r="E67" s="60">
        <v>9.92</v>
      </c>
      <c r="F67" s="47" t="s">
        <v>14</v>
      </c>
      <c r="G67" s="60">
        <v>9.23</v>
      </c>
      <c r="H67" s="47" t="s">
        <v>14</v>
      </c>
      <c r="I67" s="60">
        <v>9.69</v>
      </c>
      <c r="J67" s="47" t="s">
        <v>14</v>
      </c>
      <c r="K67" s="60">
        <v>9.42</v>
      </c>
      <c r="L67" s="47" t="s">
        <v>14</v>
      </c>
      <c r="M67" s="60">
        <v>10.08</v>
      </c>
      <c r="N67" s="47" t="s">
        <v>13</v>
      </c>
      <c r="O67" s="60">
        <v>10</v>
      </c>
      <c r="P67" s="47" t="s">
        <v>14</v>
      </c>
      <c r="Q67" s="60">
        <v>4.8</v>
      </c>
      <c r="R67" s="47" t="s">
        <v>14</v>
      </c>
      <c r="S67" s="60">
        <v>4.9400000000000004</v>
      </c>
      <c r="T67" s="47" t="s">
        <v>14</v>
      </c>
      <c r="U67" s="60">
        <v>4</v>
      </c>
      <c r="V67" s="47" t="s">
        <v>12</v>
      </c>
      <c r="W67" s="60">
        <v>4</v>
      </c>
      <c r="X67" s="47" t="s">
        <v>12</v>
      </c>
      <c r="Y67" s="60">
        <v>5</v>
      </c>
      <c r="Z67" s="47" t="s">
        <v>14</v>
      </c>
      <c r="AA67" s="60">
        <v>5</v>
      </c>
      <c r="AB67" s="47" t="s">
        <v>14</v>
      </c>
      <c r="AC67" s="47">
        <v>86.08</v>
      </c>
      <c r="AD67" s="47" t="s">
        <v>12</v>
      </c>
      <c r="AE67" s="45" t="s">
        <v>90</v>
      </c>
      <c r="AF67" s="45"/>
      <c r="AG67" s="104"/>
      <c r="AH67" s="141">
        <v>83.81</v>
      </c>
      <c r="AI67" s="141" t="s">
        <v>106</v>
      </c>
    </row>
    <row r="68" spans="1:38" ht="17.25" customHeight="1" x14ac:dyDescent="0.2">
      <c r="A68" s="47">
        <v>53</v>
      </c>
      <c r="B68" s="45" t="s">
        <v>84</v>
      </c>
      <c r="C68" s="45"/>
      <c r="D68" s="47">
        <v>2555</v>
      </c>
      <c r="E68" s="60">
        <v>9.25</v>
      </c>
      <c r="F68" s="47" t="s">
        <v>14</v>
      </c>
      <c r="G68" s="60">
        <v>8.98</v>
      </c>
      <c r="H68" s="47" t="s">
        <v>12</v>
      </c>
      <c r="I68" s="60">
        <v>8.52</v>
      </c>
      <c r="J68" s="47" t="s">
        <v>12</v>
      </c>
      <c r="K68" s="60">
        <v>8.27</v>
      </c>
      <c r="L68" s="47" t="s">
        <v>12</v>
      </c>
      <c r="M68" s="60">
        <v>7.38</v>
      </c>
      <c r="N68" s="47" t="s">
        <v>27</v>
      </c>
      <c r="O68" s="60">
        <v>7</v>
      </c>
      <c r="P68" s="47" t="s">
        <v>13</v>
      </c>
      <c r="Q68" s="60">
        <v>4.8</v>
      </c>
      <c r="R68" s="47" t="s">
        <v>14</v>
      </c>
      <c r="S68" s="60">
        <v>4.75</v>
      </c>
      <c r="T68" s="47" t="s">
        <v>14</v>
      </c>
      <c r="U68" s="60">
        <v>5</v>
      </c>
      <c r="V68" s="47" t="s">
        <v>14</v>
      </c>
      <c r="W68" s="60">
        <v>5</v>
      </c>
      <c r="X68" s="47" t="s">
        <v>14</v>
      </c>
      <c r="Y68" s="60">
        <v>5</v>
      </c>
      <c r="Z68" s="47" t="s">
        <v>14</v>
      </c>
      <c r="AA68" s="60">
        <v>5</v>
      </c>
      <c r="AB68" s="47" t="s">
        <v>14</v>
      </c>
      <c r="AC68" s="47">
        <v>78.95</v>
      </c>
      <c r="AD68" s="47" t="s">
        <v>12</v>
      </c>
      <c r="AE68" s="45" t="s">
        <v>11</v>
      </c>
      <c r="AF68" s="45" t="s">
        <v>136</v>
      </c>
      <c r="AG68" s="104"/>
    </row>
    <row r="69" spans="1:38" ht="17.25" customHeight="1" x14ac:dyDescent="0.2">
      <c r="A69" s="47"/>
      <c r="B69" s="45"/>
      <c r="C69" s="45"/>
      <c r="D69" s="47"/>
      <c r="E69" s="60"/>
      <c r="F69" s="47"/>
      <c r="G69" s="60"/>
      <c r="H69" s="47"/>
      <c r="I69" s="60"/>
      <c r="J69" s="47"/>
      <c r="K69" s="60"/>
      <c r="L69" s="47"/>
      <c r="M69" s="60"/>
      <c r="N69" s="47"/>
      <c r="O69" s="60"/>
      <c r="P69" s="47"/>
      <c r="Q69" s="60"/>
      <c r="R69" s="47"/>
      <c r="S69" s="60"/>
      <c r="T69" s="47"/>
      <c r="U69" s="60"/>
      <c r="V69" s="47"/>
      <c r="W69" s="60"/>
      <c r="X69" s="47"/>
      <c r="Y69" s="60"/>
      <c r="Z69" s="47"/>
      <c r="AA69" s="60"/>
      <c r="AB69" s="47"/>
      <c r="AC69" s="47"/>
      <c r="AD69" s="47"/>
      <c r="AE69" s="45"/>
      <c r="AF69" s="148" t="s">
        <v>137</v>
      </c>
      <c r="AG69" s="104"/>
    </row>
    <row r="70" spans="1:38" ht="17.25" customHeight="1" x14ac:dyDescent="0.2">
      <c r="A70" s="47">
        <v>54</v>
      </c>
      <c r="B70" s="45" t="s">
        <v>85</v>
      </c>
      <c r="C70" s="45"/>
      <c r="D70" s="47">
        <v>2554</v>
      </c>
      <c r="E70" s="60">
        <v>9.5</v>
      </c>
      <c r="F70" s="47" t="s">
        <v>14</v>
      </c>
      <c r="G70" s="60">
        <v>9.43</v>
      </c>
      <c r="H70" s="47" t="s">
        <v>14</v>
      </c>
      <c r="I70" s="60">
        <v>9.23</v>
      </c>
      <c r="J70" s="47" t="s">
        <v>14</v>
      </c>
      <c r="K70" s="60">
        <v>9.98</v>
      </c>
      <c r="L70" s="47" t="s">
        <v>14</v>
      </c>
      <c r="M70" s="60">
        <v>6.8</v>
      </c>
      <c r="N70" s="47" t="s">
        <v>27</v>
      </c>
      <c r="O70" s="60">
        <v>9</v>
      </c>
      <c r="P70" s="47" t="s">
        <v>14</v>
      </c>
      <c r="Q70" s="60">
        <v>4.0999999999999996</v>
      </c>
      <c r="R70" s="47" t="s">
        <v>12</v>
      </c>
      <c r="S70" s="60">
        <v>4.7</v>
      </c>
      <c r="T70" s="47" t="s">
        <v>14</v>
      </c>
      <c r="U70" s="60">
        <v>4</v>
      </c>
      <c r="V70" s="47" t="s">
        <v>12</v>
      </c>
      <c r="W70" s="60">
        <v>5</v>
      </c>
      <c r="X70" s="47" t="s">
        <v>14</v>
      </c>
      <c r="Y70" s="60">
        <v>4.5999999999999996</v>
      </c>
      <c r="Z70" s="47" t="s">
        <v>14</v>
      </c>
      <c r="AA70" s="60">
        <v>5</v>
      </c>
      <c r="AB70" s="47" t="s">
        <v>14</v>
      </c>
      <c r="AC70" s="47">
        <v>81.34</v>
      </c>
      <c r="AD70" s="47" t="s">
        <v>12</v>
      </c>
      <c r="AE70" s="45" t="s">
        <v>11</v>
      </c>
      <c r="AF70" s="45" t="s">
        <v>136</v>
      </c>
      <c r="AG70" s="104"/>
    </row>
    <row r="71" spans="1:38" ht="17.25" customHeight="1" x14ac:dyDescent="0.2">
      <c r="A71" s="56">
        <v>55</v>
      </c>
      <c r="B71" s="57" t="s">
        <v>86</v>
      </c>
      <c r="C71" s="57"/>
      <c r="D71" s="56">
        <v>2555</v>
      </c>
      <c r="E71" s="67">
        <v>9.6</v>
      </c>
      <c r="F71" s="56" t="s">
        <v>14</v>
      </c>
      <c r="G71" s="67">
        <v>9.3000000000000007</v>
      </c>
      <c r="H71" s="56" t="s">
        <v>14</v>
      </c>
      <c r="I71" s="67">
        <v>9.09</v>
      </c>
      <c r="J71" s="56" t="s">
        <v>14</v>
      </c>
      <c r="K71" s="67">
        <v>9.08</v>
      </c>
      <c r="L71" s="56" t="s">
        <v>14</v>
      </c>
      <c r="M71" s="67">
        <v>9.9</v>
      </c>
      <c r="N71" s="56" t="s">
        <v>13</v>
      </c>
      <c r="O71" s="67">
        <v>10</v>
      </c>
      <c r="P71" s="56" t="s">
        <v>14</v>
      </c>
      <c r="Q71" s="67">
        <v>3.8</v>
      </c>
      <c r="R71" s="56" t="s">
        <v>12</v>
      </c>
      <c r="S71" s="67">
        <v>3.47</v>
      </c>
      <c r="T71" s="56" t="s">
        <v>13</v>
      </c>
      <c r="U71" s="67">
        <v>5</v>
      </c>
      <c r="V71" s="56" t="s">
        <v>14</v>
      </c>
      <c r="W71" s="67">
        <v>5</v>
      </c>
      <c r="X71" s="56" t="s">
        <v>14</v>
      </c>
      <c r="Y71" s="67">
        <v>5</v>
      </c>
      <c r="Z71" s="56" t="s">
        <v>14</v>
      </c>
      <c r="AA71" s="67">
        <v>4</v>
      </c>
      <c r="AB71" s="56" t="s">
        <v>12</v>
      </c>
      <c r="AC71" s="56">
        <v>83.24</v>
      </c>
      <c r="AD71" s="56" t="s">
        <v>12</v>
      </c>
      <c r="AE71" s="57" t="s">
        <v>90</v>
      </c>
      <c r="AF71" s="57"/>
      <c r="AG71" s="104"/>
      <c r="AH71" s="141">
        <v>80.17</v>
      </c>
      <c r="AI71" s="141" t="s">
        <v>113</v>
      </c>
    </row>
    <row r="72" spans="1:38" ht="18.75" customHeight="1" x14ac:dyDescent="0.2">
      <c r="E72" s="144"/>
      <c r="G72" s="144"/>
      <c r="I72" s="144"/>
      <c r="K72" s="144"/>
      <c r="M72" s="144"/>
      <c r="O72" s="144"/>
      <c r="Q72" s="144"/>
      <c r="S72" s="144"/>
      <c r="U72" s="144"/>
      <c r="W72" s="144"/>
      <c r="Y72" s="144"/>
      <c r="AA72" s="144"/>
      <c r="AC72" s="144"/>
    </row>
    <row r="73" spans="1:38" ht="15.75" customHeight="1" x14ac:dyDescent="0.2">
      <c r="B73" s="115" t="s">
        <v>29</v>
      </c>
      <c r="AH73" s="145" t="s">
        <v>127</v>
      </c>
      <c r="AI73" s="146"/>
      <c r="AJ73" s="146"/>
      <c r="AK73" s="146"/>
      <c r="AL73" s="146"/>
    </row>
    <row r="74" spans="1:38" ht="15.75" customHeight="1" x14ac:dyDescent="0.2">
      <c r="B74" s="116" t="s">
        <v>14</v>
      </c>
      <c r="D74" s="140">
        <v>2</v>
      </c>
      <c r="E74" s="140">
        <f>COUNTIF(F6:F71,"ดีมาก")</f>
        <v>55</v>
      </c>
      <c r="F74" s="144">
        <f>E74*100/55</f>
        <v>100</v>
      </c>
      <c r="G74" s="140">
        <f>COUNTIF(H6:H71,"ดีมาก")</f>
        <v>50</v>
      </c>
      <c r="H74" s="144">
        <f t="shared" ref="H74:H75" si="0">G74*100/55</f>
        <v>90.909090909090907</v>
      </c>
      <c r="I74" s="140">
        <f>COUNTIF(J6:J71,"ดีมาก")</f>
        <v>30</v>
      </c>
      <c r="J74" s="144">
        <f t="shared" ref="J74:J76" si="1">I74*100/55</f>
        <v>54.545454545454547</v>
      </c>
      <c r="K74" s="140">
        <f>COUNTIF(L6:L71,"ดีมาก")</f>
        <v>22</v>
      </c>
      <c r="L74" s="144">
        <f t="shared" ref="L74:L75" si="2">K74*100/55</f>
        <v>40</v>
      </c>
      <c r="M74" s="140">
        <f>COUNTIF(N6:N71,"ดีมาก")</f>
        <v>0</v>
      </c>
      <c r="O74" s="140">
        <f>COUNTIF(P6:P71,"ดีมาก")</f>
        <v>25</v>
      </c>
      <c r="P74" s="144">
        <f t="shared" ref="P74:P76" si="3">O74*100/55</f>
        <v>45.454545454545453</v>
      </c>
      <c r="Q74" s="140">
        <f>COUNTIF(R6:R71,"ดีมาก")</f>
        <v>41</v>
      </c>
      <c r="R74" s="144">
        <f t="shared" ref="R74:R76" si="4">Q74*100/55</f>
        <v>74.545454545454547</v>
      </c>
      <c r="S74" s="140">
        <f>COUNTIF(T6:T71,"ดีมาก")</f>
        <v>42</v>
      </c>
      <c r="T74" s="144">
        <f t="shared" ref="T74:T76" si="5">S74*100/55</f>
        <v>76.36363636363636</v>
      </c>
      <c r="U74" s="140">
        <f>COUNTIF(V6:V71,"ดีมาก")</f>
        <v>41</v>
      </c>
      <c r="V74" s="144">
        <f t="shared" ref="V74:V75" si="6">U74*100/55</f>
        <v>74.545454545454547</v>
      </c>
      <c r="W74" s="140">
        <f>COUNTIF(X6:X71,"ดีมาก")</f>
        <v>43</v>
      </c>
      <c r="X74" s="144">
        <f t="shared" ref="X74:X76" si="7">W74*100/55</f>
        <v>78.181818181818187</v>
      </c>
      <c r="Y74" s="140">
        <f>COUNTIF(Z6:Z71,"ดีมาก")</f>
        <v>50</v>
      </c>
      <c r="Z74" s="144">
        <f t="shared" ref="Z74:Z75" si="8">Y74*100/55</f>
        <v>90.909090909090907</v>
      </c>
      <c r="AA74" s="140">
        <f>COUNTIF(AB6:AB71,"ดีมาก")</f>
        <v>27</v>
      </c>
      <c r="AB74" s="144">
        <f t="shared" ref="AB74:AB75" si="9">AA74*100/55</f>
        <v>49.090909090909093</v>
      </c>
      <c r="AC74" s="140">
        <f>COUNTIF(AD6:AD71,"ดีมาก")</f>
        <v>2</v>
      </c>
      <c r="AD74" s="144">
        <f>AC74*100/55</f>
        <v>3.6363636363636362</v>
      </c>
      <c r="AH74" s="146" t="s">
        <v>14</v>
      </c>
      <c r="AI74" s="146">
        <f>COUNTIF(AD6:AD71,"ดีมาก")</f>
        <v>2</v>
      </c>
      <c r="AJ74" s="147">
        <f>AI74*100/AI77</f>
        <v>3.6363636363636362</v>
      </c>
      <c r="AK74" s="146" t="s">
        <v>10</v>
      </c>
      <c r="AL74" s="146">
        <f>COUNTIF(AE6:AE71,"รับรอง")</f>
        <v>27</v>
      </c>
    </row>
    <row r="75" spans="1:38" ht="15.75" customHeight="1" x14ac:dyDescent="0.2">
      <c r="B75" s="116" t="s">
        <v>12</v>
      </c>
      <c r="D75" s="140">
        <v>50</v>
      </c>
      <c r="E75" s="140">
        <f>COUNTIF(F7:F71,"ดี")</f>
        <v>0</v>
      </c>
      <c r="G75" s="140">
        <f>COUNTIF(H7:H71,"ดี")</f>
        <v>5</v>
      </c>
      <c r="H75" s="144">
        <f t="shared" si="0"/>
        <v>9.0909090909090917</v>
      </c>
      <c r="I75" s="140">
        <f>COUNTIF(J7:J71,"ดี")</f>
        <v>24</v>
      </c>
      <c r="J75" s="144">
        <f t="shared" si="1"/>
        <v>43.636363636363633</v>
      </c>
      <c r="K75" s="140">
        <f>COUNTIF(L7:L71,"ดี")</f>
        <v>32</v>
      </c>
      <c r="L75" s="144">
        <f t="shared" si="2"/>
        <v>58.18181818181818</v>
      </c>
      <c r="M75" s="140">
        <f>COUNTIF(N7:N71,"ดี")</f>
        <v>2</v>
      </c>
      <c r="N75" s="144">
        <f t="shared" ref="N75:N77" si="10">M75*100/55</f>
        <v>3.6363636363636362</v>
      </c>
      <c r="O75" s="140">
        <f>COUNTIF(P7:P71,"ดี")</f>
        <v>24</v>
      </c>
      <c r="P75" s="144">
        <f t="shared" si="3"/>
        <v>43.636363636363633</v>
      </c>
      <c r="Q75" s="140">
        <f>COUNTIF(R7:R71,"ดี")</f>
        <v>12</v>
      </c>
      <c r="R75" s="144">
        <f t="shared" si="4"/>
        <v>21.818181818181817</v>
      </c>
      <c r="S75" s="140">
        <f>COUNTIF(T7:T71,"ดี")</f>
        <v>1</v>
      </c>
      <c r="T75" s="144">
        <f t="shared" si="5"/>
        <v>1.8181818181818181</v>
      </c>
      <c r="U75" s="140">
        <f>COUNTIF(V7:V71,"ดี")</f>
        <v>14</v>
      </c>
      <c r="V75" s="144">
        <f t="shared" si="6"/>
        <v>25.454545454545453</v>
      </c>
      <c r="W75" s="140">
        <f>COUNTIF(X7:X71,"ดี")</f>
        <v>11</v>
      </c>
      <c r="X75" s="144">
        <f t="shared" si="7"/>
        <v>20</v>
      </c>
      <c r="Y75" s="140">
        <f>COUNTIF(Z7:Z71,"ดี")</f>
        <v>5</v>
      </c>
      <c r="Z75" s="144">
        <f t="shared" si="8"/>
        <v>9.0909090909090917</v>
      </c>
      <c r="AA75" s="140">
        <f>COUNTIF(AB7:AB71,"ดี")</f>
        <v>28</v>
      </c>
      <c r="AB75" s="144">
        <f t="shared" si="9"/>
        <v>50.909090909090907</v>
      </c>
      <c r="AC75" s="140">
        <f>COUNTIF(AD7:AD71,"ดี")</f>
        <v>50</v>
      </c>
      <c r="AD75" s="144">
        <f t="shared" ref="AD75:AD76" si="11">AC75*100/55</f>
        <v>90.909090909090907</v>
      </c>
      <c r="AH75" s="146" t="s">
        <v>12</v>
      </c>
      <c r="AI75" s="146">
        <f>COUNTIF(AD6:AD71,"ดี")</f>
        <v>50</v>
      </c>
      <c r="AJ75" s="147">
        <f>AI75*100/AI77</f>
        <v>90.909090909090907</v>
      </c>
      <c r="AK75" s="146" t="s">
        <v>120</v>
      </c>
      <c r="AL75" s="146">
        <f>COUNTIF(AE6:AE71,"ปรับ รับรอง")</f>
        <v>16</v>
      </c>
    </row>
    <row r="76" spans="1:38" ht="15.75" customHeight="1" x14ac:dyDescent="0.2">
      <c r="B76" s="116" t="s">
        <v>13</v>
      </c>
      <c r="D76" s="140">
        <v>3</v>
      </c>
      <c r="E76" s="140">
        <f>COUNTIF(F8:F71,"พอใช้")</f>
        <v>0</v>
      </c>
      <c r="G76" s="140">
        <f>COUNTIF(H8:H71,"พอใช้")</f>
        <v>0</v>
      </c>
      <c r="I76" s="140">
        <f>COUNTIF(J8:J71,"พอใช้")</f>
        <v>1</v>
      </c>
      <c r="J76" s="144">
        <f t="shared" si="1"/>
        <v>1.8181818181818181</v>
      </c>
      <c r="K76" s="140">
        <f>COUNTIF(L8:L71,"พอใช้")</f>
        <v>1</v>
      </c>
      <c r="M76" s="140">
        <f>COUNTIF(N8:N71,"พอใช้")</f>
        <v>40</v>
      </c>
      <c r="N76" s="144">
        <f t="shared" si="10"/>
        <v>72.727272727272734</v>
      </c>
      <c r="O76" s="140">
        <f>COUNTIF(P8:P71,"พอใช้")</f>
        <v>5</v>
      </c>
      <c r="P76" s="144">
        <f t="shared" si="3"/>
        <v>9.0909090909090917</v>
      </c>
      <c r="Q76" s="140">
        <f>COUNTIF(R8:R71,"พอใช้")</f>
        <v>2</v>
      </c>
      <c r="R76" s="144">
        <f t="shared" si="4"/>
        <v>3.6363636363636362</v>
      </c>
      <c r="S76" s="140">
        <f>COUNTIF(T8:T71,"พอใช้")</f>
        <v>12</v>
      </c>
      <c r="T76" s="144">
        <f t="shared" si="5"/>
        <v>21.818181818181817</v>
      </c>
      <c r="U76" s="140">
        <f>COUNTIF(V8:V71,"พอใช้")</f>
        <v>0</v>
      </c>
      <c r="W76" s="140">
        <f>COUNTIF(X8:X71,"พอใช้")</f>
        <v>1</v>
      </c>
      <c r="X76" s="144">
        <f t="shared" si="7"/>
        <v>1.8181818181818181</v>
      </c>
      <c r="Y76" s="140">
        <f>COUNTIF(Z8:Z71,"พอใช้")</f>
        <v>0</v>
      </c>
      <c r="AA76" s="140">
        <f>COUNTIF(AB8:AB71,"พอใช้")</f>
        <v>0</v>
      </c>
      <c r="AC76" s="140">
        <f>COUNTIF(AD8:AD71,"พอใช้")</f>
        <v>3</v>
      </c>
      <c r="AD76" s="144">
        <f t="shared" si="11"/>
        <v>5.4545454545454541</v>
      </c>
      <c r="AH76" s="146" t="s">
        <v>13</v>
      </c>
      <c r="AI76" s="146">
        <f>COUNTIF(AD6:AD71,"พอใช้")</f>
        <v>3</v>
      </c>
      <c r="AJ76" s="147">
        <f>AI76*100/AI77</f>
        <v>5.4545454545454541</v>
      </c>
      <c r="AK76" s="146"/>
      <c r="AL76" s="146"/>
    </row>
    <row r="77" spans="1:38" ht="15.75" customHeight="1" x14ac:dyDescent="0.2">
      <c r="B77" s="116" t="s">
        <v>15</v>
      </c>
      <c r="D77" s="140">
        <f>SUM(D74:D76)</f>
        <v>55</v>
      </c>
      <c r="E77" s="140">
        <f>COUNTIF(F9:F73,"ต้องปรับปรุง")</f>
        <v>0</v>
      </c>
      <c r="G77" s="140">
        <f>COUNTIF(H9:H73,"ต้องปรับปรุง")</f>
        <v>0</v>
      </c>
      <c r="I77" s="140">
        <f>COUNTIF(J9:J73,"ต้องปรับปรุง")</f>
        <v>0</v>
      </c>
      <c r="K77" s="140">
        <f>COUNTIF(L9:L73,"ต้องปรับปรุง")</f>
        <v>0</v>
      </c>
      <c r="M77" s="140">
        <f>COUNTIF(N9:N73,"ต้องปรับปรุง")</f>
        <v>12</v>
      </c>
      <c r="N77" s="144">
        <f t="shared" si="10"/>
        <v>21.818181818181817</v>
      </c>
      <c r="O77" s="140">
        <f>COUNTIF(P9:P73,"ต้องปรับปรุง")</f>
        <v>0</v>
      </c>
      <c r="Q77" s="140">
        <f>COUNTIF(R9:R73,"ต้องปรับปรุง")</f>
        <v>0</v>
      </c>
      <c r="S77" s="140">
        <f>COUNTIF(T9:T73,"ต้องปรับปรุง")</f>
        <v>0</v>
      </c>
      <c r="U77" s="140">
        <f>COUNTIF(V9:V73,"ต้องปรับปรุง")</f>
        <v>0</v>
      </c>
      <c r="W77" s="140">
        <f>COUNTIF(X9:X73,"ต้องปรับปรุง")</f>
        <v>0</v>
      </c>
      <c r="Y77" s="140">
        <f>COUNTIF(Z9:Z73,"ต้องปรับปรุง")</f>
        <v>0</v>
      </c>
      <c r="AA77" s="140">
        <f>COUNTIF(AB9:AB73,"ต้องปรับปรุง")</f>
        <v>0</v>
      </c>
      <c r="AC77" s="140">
        <f>COUNTIF(AD9:AD73,"ต้องปรับปรุง")</f>
        <v>0</v>
      </c>
      <c r="AD77" s="144">
        <f>SUM(AD74:AD76)</f>
        <v>100</v>
      </c>
      <c r="AH77" s="146"/>
      <c r="AI77" s="146">
        <f>SUM(AI74:AI76)</f>
        <v>55</v>
      </c>
      <c r="AJ77" s="147">
        <f>SUM(AJ74:AJ76)</f>
        <v>100</v>
      </c>
      <c r="AK77" s="145" t="s">
        <v>121</v>
      </c>
      <c r="AL77" s="146">
        <f>AL74+AL75</f>
        <v>43</v>
      </c>
    </row>
    <row r="78" spans="1:38" ht="15.75" customHeight="1" x14ac:dyDescent="0.2">
      <c r="B78" s="116"/>
      <c r="E78" s="140">
        <f>COUNTIF(F10:F74,"ต้องปรับปรุงเร่งด่วน")</f>
        <v>0</v>
      </c>
      <c r="G78" s="140">
        <f>COUNTIF(H10:H74,"ต้องปรับปรุงเร่งด่วน")</f>
        <v>0</v>
      </c>
      <c r="I78" s="140">
        <f>COUNTIF(J10:J74,"ต้องปรับปรุงเร่งด่วน")</f>
        <v>0</v>
      </c>
      <c r="K78" s="140">
        <f>COUNTIF(L10:L74,"ต้องปรับปรุงเร่งด่วน")</f>
        <v>0</v>
      </c>
      <c r="M78" s="140">
        <f>COUNTIF(N10:N74,"ต้องปรับปรุงเร่งด่วน")</f>
        <v>0</v>
      </c>
      <c r="O78" s="140">
        <f>COUNTIF(P10:P74,"ต้องปรับปรุงเร่งด่วน")</f>
        <v>0</v>
      </c>
      <c r="Q78" s="140">
        <f>COUNTIF(R10:R74,"ต้องปรับปรุงเร่งด่วน")</f>
        <v>0</v>
      </c>
      <c r="S78" s="140">
        <f>COUNTIF(T10:T74,"ต้องปรับปรุงเร่งด่วน")</f>
        <v>0</v>
      </c>
      <c r="U78" s="140">
        <f>COUNTIF(V10:V74,"ต้องปรับปรุงเร่งด่วน")</f>
        <v>0</v>
      </c>
      <c r="W78" s="140">
        <f>COUNTIF(X10:X74,"ต้องปรับปรุงเร่งด่วน")</f>
        <v>0</v>
      </c>
      <c r="Y78" s="140">
        <f>COUNTIF(Z10:Z74,"ต้องปรับปรุงเร่งด่วน")</f>
        <v>0</v>
      </c>
      <c r="AA78" s="140">
        <f>COUNTIF(AB10:AB74,"ต้องปรับปรุงเร่งด่วน")</f>
        <v>0</v>
      </c>
      <c r="AC78" s="140">
        <f>COUNTIF(AD10:AD74,"ต้องปรับปรุงเร่งด่วน")</f>
        <v>0</v>
      </c>
      <c r="AH78" s="146"/>
      <c r="AI78" s="145"/>
      <c r="AJ78" s="145"/>
      <c r="AK78" s="145" t="s">
        <v>11</v>
      </c>
      <c r="AL78" s="146">
        <f>COUNTIF(AE6:AE71,"ไม่รับรอง")</f>
        <v>12</v>
      </c>
    </row>
    <row r="79" spans="1:38" ht="15.75" customHeight="1" x14ac:dyDescent="0.2">
      <c r="B79" s="115" t="s">
        <v>140</v>
      </c>
      <c r="F79" s="144"/>
      <c r="H79" s="144"/>
      <c r="J79" s="144"/>
      <c r="L79" s="144"/>
      <c r="N79" s="144"/>
      <c r="P79" s="144"/>
      <c r="R79" s="144"/>
      <c r="T79" s="144"/>
      <c r="V79" s="144"/>
      <c r="X79" s="144"/>
      <c r="Z79" s="144"/>
      <c r="AB79" s="144"/>
      <c r="AD79" s="144"/>
      <c r="AH79" s="146"/>
      <c r="AI79" s="146"/>
      <c r="AJ79" s="146"/>
      <c r="AK79" s="146"/>
      <c r="AL79" s="146">
        <f>SUM(AL77:AL78)</f>
        <v>55</v>
      </c>
    </row>
    <row r="80" spans="1:38" ht="15.75" customHeight="1" x14ac:dyDescent="0.2">
      <c r="B80" s="140" t="s">
        <v>10</v>
      </c>
      <c r="D80" s="140">
        <v>43</v>
      </c>
      <c r="AD80" s="144">
        <f>D80*100/D82</f>
        <v>78.181818181818187</v>
      </c>
    </row>
    <row r="81" spans="2:38" ht="15.75" customHeight="1" x14ac:dyDescent="0.2">
      <c r="B81" s="140" t="s">
        <v>11</v>
      </c>
      <c r="D81" s="140">
        <v>12</v>
      </c>
      <c r="AD81" s="144">
        <f>D81*100/D82</f>
        <v>21.818181818181817</v>
      </c>
      <c r="AH81" s="145" t="s">
        <v>128</v>
      </c>
      <c r="AI81" s="146"/>
      <c r="AJ81" s="146"/>
      <c r="AK81" s="146"/>
      <c r="AL81" s="146"/>
    </row>
    <row r="82" spans="2:38" ht="15.75" customHeight="1" x14ac:dyDescent="0.2">
      <c r="B82" s="140" t="s">
        <v>15</v>
      </c>
      <c r="D82" s="140">
        <f>SUM(D80:D81)</f>
        <v>55</v>
      </c>
      <c r="AD82" s="144">
        <f>SUM(AD80:AD81)</f>
        <v>100</v>
      </c>
      <c r="AH82" s="146" t="s">
        <v>14</v>
      </c>
      <c r="AI82" s="146">
        <f>COUNTIF(AD6:AD34,"ดีมาก")</f>
        <v>2</v>
      </c>
      <c r="AJ82" s="147">
        <f>AI82*100/AI85</f>
        <v>7.6923076923076925</v>
      </c>
      <c r="AK82" s="146" t="s">
        <v>10</v>
      </c>
      <c r="AL82" s="146">
        <f>COUNTIF(AE6:AE34,"รับรอง")</f>
        <v>13</v>
      </c>
    </row>
    <row r="83" spans="2:38" x14ac:dyDescent="0.2">
      <c r="AH83" s="146" t="s">
        <v>12</v>
      </c>
      <c r="AI83" s="146">
        <f>COUNTIF(AD6:AD34,"ดี")</f>
        <v>23</v>
      </c>
      <c r="AJ83" s="147">
        <f>AI83*100/AI85</f>
        <v>88.461538461538467</v>
      </c>
      <c r="AK83" s="146" t="s">
        <v>120</v>
      </c>
      <c r="AL83" s="146">
        <f>COUNTIF(AE6:AE34,"ปรับ รับรอง")</f>
        <v>9</v>
      </c>
    </row>
    <row r="84" spans="2:38" x14ac:dyDescent="0.2">
      <c r="AH84" s="146" t="s">
        <v>13</v>
      </c>
      <c r="AI84" s="146">
        <f>COUNTIF(AD6:AD34,"พอใช้")</f>
        <v>1</v>
      </c>
      <c r="AJ84" s="147">
        <f>AI84*100/AI85</f>
        <v>3.8461538461538463</v>
      </c>
      <c r="AK84" s="146"/>
      <c r="AL84" s="146"/>
    </row>
    <row r="85" spans="2:38" x14ac:dyDescent="0.2">
      <c r="AH85" s="146"/>
      <c r="AI85" s="146">
        <f>SUM(AI82:AI84)</f>
        <v>26</v>
      </c>
      <c r="AJ85" s="147">
        <f>SUM(AJ82:AJ84)</f>
        <v>100</v>
      </c>
      <c r="AK85" s="145" t="s">
        <v>121</v>
      </c>
      <c r="AL85" s="146">
        <f>AL82+AL83</f>
        <v>22</v>
      </c>
    </row>
    <row r="86" spans="2:38" x14ac:dyDescent="0.2">
      <c r="AH86" s="146"/>
      <c r="AI86" s="145"/>
      <c r="AJ86" s="145"/>
      <c r="AK86" s="145" t="s">
        <v>11</v>
      </c>
      <c r="AL86" s="146">
        <f>COUNTIF(AE6:AE34,"ไม่รับรอง")</f>
        <v>4</v>
      </c>
    </row>
    <row r="87" spans="2:38" x14ac:dyDescent="0.2">
      <c r="AH87" s="146"/>
      <c r="AI87" s="146"/>
      <c r="AJ87" s="146"/>
      <c r="AK87" s="146"/>
      <c r="AL87" s="146">
        <f>SUM(AL85:AL86)</f>
        <v>26</v>
      </c>
    </row>
    <row r="89" spans="2:38" x14ac:dyDescent="0.2">
      <c r="AH89" s="145" t="s">
        <v>129</v>
      </c>
      <c r="AI89" s="146"/>
      <c r="AJ89" s="146"/>
      <c r="AK89" s="146"/>
      <c r="AL89" s="146"/>
    </row>
    <row r="90" spans="2:38" x14ac:dyDescent="0.2">
      <c r="AH90" s="146" t="s">
        <v>14</v>
      </c>
      <c r="AI90" s="146">
        <f>COUNTIF(AD35:AD71,"ดีมาก")</f>
        <v>0</v>
      </c>
      <c r="AJ90" s="146">
        <f>AI90*100/AI93</f>
        <v>0</v>
      </c>
      <c r="AK90" s="146" t="s">
        <v>10</v>
      </c>
      <c r="AL90" s="146">
        <f>COUNTIF(AE35:AE71,"รับรอง")</f>
        <v>14</v>
      </c>
    </row>
    <row r="91" spans="2:38" x14ac:dyDescent="0.2">
      <c r="AH91" s="146" t="s">
        <v>12</v>
      </c>
      <c r="AI91" s="146">
        <f>COUNTIF(AD35:AD71,"ดี")</f>
        <v>27</v>
      </c>
      <c r="AJ91" s="147">
        <f>AI91*100/AI93</f>
        <v>93.103448275862064</v>
      </c>
      <c r="AK91" s="146" t="s">
        <v>120</v>
      </c>
      <c r="AL91" s="146">
        <f>COUNTIF(AE35:AE71,"ปรับ รับรอง")</f>
        <v>7</v>
      </c>
    </row>
    <row r="92" spans="2:38" x14ac:dyDescent="0.2">
      <c r="AH92" s="146" t="s">
        <v>13</v>
      </c>
      <c r="AI92" s="146">
        <f>COUNTIF(AD35:AD71,"พอใช้")</f>
        <v>2</v>
      </c>
      <c r="AJ92" s="147">
        <f>AI92*100/AI93</f>
        <v>6.8965517241379306</v>
      </c>
      <c r="AK92" s="146"/>
      <c r="AL92" s="146"/>
    </row>
    <row r="93" spans="2:38" x14ac:dyDescent="0.2">
      <c r="AH93" s="146"/>
      <c r="AI93" s="146">
        <f>SUM(AI90:AI92)</f>
        <v>29</v>
      </c>
      <c r="AJ93" s="147">
        <f>SUM(AJ90:AJ92)</f>
        <v>100</v>
      </c>
      <c r="AK93" s="145" t="s">
        <v>121</v>
      </c>
      <c r="AL93" s="146">
        <f>AL90+AL91</f>
        <v>21</v>
      </c>
    </row>
    <row r="94" spans="2:38" x14ac:dyDescent="0.2">
      <c r="AH94" s="146"/>
      <c r="AI94" s="145"/>
      <c r="AJ94" s="145"/>
      <c r="AK94" s="145" t="s">
        <v>11</v>
      </c>
      <c r="AL94" s="146">
        <f>COUNTIF(AE35:AE71,"ไม่รับรอง")</f>
        <v>8</v>
      </c>
    </row>
    <row r="95" spans="2:38" x14ac:dyDescent="0.2">
      <c r="AH95" s="146"/>
      <c r="AI95" s="146"/>
      <c r="AJ95" s="146"/>
      <c r="AK95" s="146"/>
      <c r="AL95" s="146">
        <f>SUM(AL93:AL94)</f>
        <v>29</v>
      </c>
    </row>
  </sheetData>
  <autoFilter ref="A4:AF71"/>
  <mergeCells count="4">
    <mergeCell ref="A4:A5"/>
    <mergeCell ref="B4:B5"/>
    <mergeCell ref="A1:AF1"/>
    <mergeCell ref="A2:AF2"/>
  </mergeCells>
  <printOptions horizontalCentered="1"/>
  <pageMargins left="0.7" right="0.7" top="0.75" bottom="0.75" header="0.3" footer="0.3"/>
  <pageSetup paperSize="9" scale="90" orientation="portrait" r:id="rId1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2"/>
  <sheetViews>
    <sheetView workbookViewId="0">
      <selection activeCell="B30" sqref="B30"/>
    </sheetView>
  </sheetViews>
  <sheetFormatPr defaultRowHeight="12.75" x14ac:dyDescent="0.2"/>
  <cols>
    <col min="1" max="1" width="37.140625" style="1" customWidth="1"/>
    <col min="2" max="7" width="8.42578125" style="1" customWidth="1"/>
    <col min="8" max="16384" width="9.140625" style="1"/>
  </cols>
  <sheetData>
    <row r="1" spans="1:8" ht="19.5" customHeight="1" x14ac:dyDescent="0.2">
      <c r="A1" s="163" t="s">
        <v>135</v>
      </c>
      <c r="B1" s="163"/>
      <c r="C1" s="163"/>
      <c r="D1" s="163"/>
      <c r="E1" s="163"/>
      <c r="F1" s="163"/>
      <c r="G1" s="163"/>
      <c r="H1" s="163"/>
    </row>
    <row r="2" spans="1:8" ht="19.5" customHeight="1" x14ac:dyDescent="0.2">
      <c r="A2" s="175" t="s">
        <v>116</v>
      </c>
      <c r="B2" s="175"/>
      <c r="C2" s="175"/>
      <c r="D2" s="175"/>
      <c r="E2" s="175"/>
      <c r="F2" s="175"/>
      <c r="G2" s="175"/>
      <c r="H2" s="175"/>
    </row>
    <row r="3" spans="1:8" ht="19.5" customHeight="1" x14ac:dyDescent="0.2">
      <c r="A3" s="59"/>
      <c r="B3" s="59"/>
      <c r="C3" s="59"/>
      <c r="D3" s="59"/>
      <c r="E3" s="59"/>
      <c r="F3" s="59"/>
      <c r="G3" s="59"/>
    </row>
    <row r="4" spans="1:8" ht="19.5" customHeight="1" x14ac:dyDescent="0.2">
      <c r="A4" s="173" t="s">
        <v>132</v>
      </c>
      <c r="B4" s="170" t="s">
        <v>29</v>
      </c>
      <c r="C4" s="171"/>
      <c r="D4" s="171"/>
      <c r="E4" s="171"/>
      <c r="F4" s="171"/>
      <c r="G4" s="172"/>
      <c r="H4" s="173" t="s">
        <v>15</v>
      </c>
    </row>
    <row r="5" spans="1:8" ht="19.5" customHeight="1" x14ac:dyDescent="0.2">
      <c r="A5" s="174"/>
      <c r="B5" s="139" t="s">
        <v>14</v>
      </c>
      <c r="C5" s="129" t="s">
        <v>30</v>
      </c>
      <c r="D5" s="139" t="s">
        <v>12</v>
      </c>
      <c r="E5" s="129" t="s">
        <v>30</v>
      </c>
      <c r="F5" s="139" t="s">
        <v>13</v>
      </c>
      <c r="G5" s="129" t="s">
        <v>30</v>
      </c>
      <c r="H5" s="174"/>
    </row>
    <row r="6" spans="1:8" ht="19.5" customHeight="1" x14ac:dyDescent="0.2">
      <c r="A6" s="130" t="s">
        <v>131</v>
      </c>
      <c r="B6" s="136">
        <v>2</v>
      </c>
      <c r="C6" s="131">
        <v>3.64</v>
      </c>
      <c r="D6" s="136">
        <v>50</v>
      </c>
      <c r="E6" s="131">
        <v>90.91</v>
      </c>
      <c r="F6" s="136">
        <v>3</v>
      </c>
      <c r="G6" s="131">
        <v>5.45</v>
      </c>
      <c r="H6" s="131">
        <v>55</v>
      </c>
    </row>
    <row r="7" spans="1:8" ht="19.5" customHeight="1" x14ac:dyDescent="0.2">
      <c r="A7" s="132" t="s">
        <v>133</v>
      </c>
      <c r="B7" s="137">
        <v>2</v>
      </c>
      <c r="C7" s="133">
        <v>7.69</v>
      </c>
      <c r="D7" s="137">
        <v>23</v>
      </c>
      <c r="E7" s="133">
        <v>88.46</v>
      </c>
      <c r="F7" s="137">
        <v>1</v>
      </c>
      <c r="G7" s="133">
        <v>3.85</v>
      </c>
      <c r="H7" s="133">
        <v>26</v>
      </c>
    </row>
    <row r="8" spans="1:8" ht="19.5" customHeight="1" x14ac:dyDescent="0.2">
      <c r="A8" s="134" t="s">
        <v>134</v>
      </c>
      <c r="B8" s="138">
        <v>0</v>
      </c>
      <c r="C8" s="135">
        <v>0</v>
      </c>
      <c r="D8" s="138">
        <v>27</v>
      </c>
      <c r="E8" s="135">
        <v>93.1</v>
      </c>
      <c r="F8" s="138">
        <v>2</v>
      </c>
      <c r="G8" s="135">
        <v>6.9</v>
      </c>
      <c r="H8" s="135">
        <v>29</v>
      </c>
    </row>
    <row r="9" spans="1:8" ht="19.5" customHeight="1" x14ac:dyDescent="0.2"/>
    <row r="10" spans="1:8" ht="19.5" customHeight="1" x14ac:dyDescent="0.2"/>
    <row r="11" spans="1:8" ht="19.5" customHeight="1" x14ac:dyDescent="0.2"/>
    <row r="12" spans="1:8" ht="19.5" customHeight="1" x14ac:dyDescent="0.2"/>
  </sheetData>
  <mergeCells count="5">
    <mergeCell ref="B4:G4"/>
    <mergeCell ref="A4:A5"/>
    <mergeCell ref="H4:H5"/>
    <mergeCell ref="A1:H1"/>
    <mergeCell ref="A2:H2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8</vt:i4>
      </vt:variant>
    </vt:vector>
  </HeadingPairs>
  <TitlesOfParts>
    <vt:vector size="13" baseType="lpstr">
      <vt:lpstr>สพม.8</vt:lpstr>
      <vt:lpstr>สพม.8 (2)</vt:lpstr>
      <vt:lpstr>สพม.8 (3)</vt:lpstr>
      <vt:lpstr>สรุป</vt:lpstr>
      <vt:lpstr>สรุป2</vt:lpstr>
      <vt:lpstr>สพม.8!index.php?option_com_content_view_article_id_10_Itemid_15</vt:lpstr>
      <vt:lpstr>'สพม.8 (2)'!index.php?option_com_content_view_article_id_10_Itemid_15</vt:lpstr>
      <vt:lpstr>'สพม.8 (3)'!index.php?option_com_content_view_article_id_10_Itemid_15</vt:lpstr>
      <vt:lpstr>สรุป!index.php?option_com_content_view_article_id_10_Itemid_15</vt:lpstr>
      <vt:lpstr>สพม.8!Print_Titles</vt:lpstr>
      <vt:lpstr>'สพม.8 (2)'!Print_Titles</vt:lpstr>
      <vt:lpstr>'สพม.8 (3)'!Print_Titles</vt:lpstr>
      <vt:lpstr>สรุป!Print_Titles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Sky123.Org</cp:lastModifiedBy>
  <cp:lastPrinted>2017-03-03T02:22:17Z</cp:lastPrinted>
  <dcterms:created xsi:type="dcterms:W3CDTF">2011-05-18T23:10:21Z</dcterms:created>
  <dcterms:modified xsi:type="dcterms:W3CDTF">2019-05-21T09:59:05Z</dcterms:modified>
</cp:coreProperties>
</file>